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7115" windowHeight="10230" activeTab="0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  <sheet name="Приложение 5" sheetId="5" r:id="rId5"/>
  </sheets>
  <externalReferences>
    <externalReference r:id="rId8"/>
  </externalReferences>
  <definedNames>
    <definedName name="_xlnm.Print_Titles" localSheetId="0">'Приложение 1'!$7:$8</definedName>
    <definedName name="_xlnm.Print_Area" localSheetId="0">'Приложение 1'!$A$1:$E$181</definedName>
    <definedName name="_xlnm.Print_Area" localSheetId="1">'Приложение 2'!$A$1:$D$24</definedName>
  </definedNames>
  <calcPr fullCalcOnLoad="1" refMode="R1C1"/>
</workbook>
</file>

<file path=xl/sharedStrings.xml><?xml version="1.0" encoding="utf-8"?>
<sst xmlns="http://schemas.openxmlformats.org/spreadsheetml/2006/main" count="486" uniqueCount="299">
  <si>
    <t>Приложение №1</t>
  </si>
  <si>
    <t xml:space="preserve">Показатели социально-экономического развития </t>
  </si>
  <si>
    <t xml:space="preserve"> муниципального образования "Рахьинское городское поселение" Всеволожского муниципального района</t>
  </si>
  <si>
    <t xml:space="preserve">                                                   (муниципальный район, городской округ, городское поселение, сельское поселение)</t>
  </si>
  <si>
    <t xml:space="preserve"> Ленинградской области за 9 месяцев 2011 г.</t>
  </si>
  <si>
    <t xml:space="preserve"> № п/п</t>
  </si>
  <si>
    <t>Наименование показателя</t>
  </si>
  <si>
    <t>Ед. изм.</t>
  </si>
  <si>
    <t>9 мес. 2011 г. отчет</t>
  </si>
  <si>
    <t>темп роста к соответствующему периоду предыдущего года, %</t>
  </si>
  <si>
    <t>1. Демографические показатели</t>
  </si>
  <si>
    <t xml:space="preserve">1.1. </t>
  </si>
  <si>
    <t>Численность постоянного населения (на начало года) - всего</t>
  </si>
  <si>
    <t>чел.</t>
  </si>
  <si>
    <t>1.2.</t>
  </si>
  <si>
    <t>Число родившихся, всего</t>
  </si>
  <si>
    <t>1.3.</t>
  </si>
  <si>
    <t>Число умерших, всего</t>
  </si>
  <si>
    <t>1.4.</t>
  </si>
  <si>
    <t xml:space="preserve">Миграционный прирост (убыль) </t>
  </si>
  <si>
    <t>1.5.</t>
  </si>
  <si>
    <t>Общий коэффициент рождаемости</t>
  </si>
  <si>
    <t>чел. на 1000 насел.</t>
  </si>
  <si>
    <t>1.6.</t>
  </si>
  <si>
    <t>Общий коэффициент смертности</t>
  </si>
  <si>
    <t>1.7.</t>
  </si>
  <si>
    <t>Коэффициент естественного прироста</t>
  </si>
  <si>
    <t>1.8.</t>
  </si>
  <si>
    <t>Коэффициент миграционного прироста</t>
  </si>
  <si>
    <t>2.1.</t>
  </si>
  <si>
    <t xml:space="preserve">Среднесписочная численность работников - всего </t>
  </si>
  <si>
    <t>из нее: по видам  экономической деятельности</t>
  </si>
  <si>
    <t xml:space="preserve"> - сельское хозяйство, охота и лесное хозяйство</t>
  </si>
  <si>
    <t xml:space="preserve"> - добыча полезных ископаемых</t>
  </si>
  <si>
    <t xml:space="preserve"> - обрабатывающие производства</t>
  </si>
  <si>
    <t xml:space="preserve"> - производство и распределение электроэнергии, газа и воды</t>
  </si>
  <si>
    <t xml:space="preserve"> - строительство</t>
  </si>
  <si>
    <t xml:space="preserve"> - оптовая и розничная торговля; ремонт автотранспортных средств, мотоциклов, бытовых изделий и предметов личного  пользования</t>
  </si>
  <si>
    <t xml:space="preserve"> - транспорт и связь</t>
  </si>
  <si>
    <t xml:space="preserve"> - образование</t>
  </si>
  <si>
    <t xml:space="preserve"> - здравоохранение и предоставление социальных услуг</t>
  </si>
  <si>
    <t xml:space="preserve"> - предоставление прочих коммунальных, социальных   и персональных услуг</t>
  </si>
  <si>
    <t xml:space="preserve"> - деятельность по организации отдыха  и развлечений, культуры  и спорта</t>
  </si>
  <si>
    <t>2.2.</t>
  </si>
  <si>
    <t>Уровень зарегистрированной безработицы от экономически активного населения на конец периода</t>
  </si>
  <si>
    <t>%</t>
  </si>
  <si>
    <t>2.3.</t>
  </si>
  <si>
    <t>Ввод новых рабочих мест на предприятиях и организациях  - всего</t>
  </si>
  <si>
    <t>ед.</t>
  </si>
  <si>
    <t xml:space="preserve"> в том числе: </t>
  </si>
  <si>
    <t xml:space="preserve">      на действующих  предприятиях</t>
  </si>
  <si>
    <t>(указать название предприятия и вид деятельности  по ОКВЭД)</t>
  </si>
  <si>
    <t xml:space="preserve">      на вновь вводимых предприятиях  </t>
  </si>
  <si>
    <t>в том числе по видам экономической деятельности:</t>
  </si>
  <si>
    <t>2.4.</t>
  </si>
  <si>
    <t>Среднемесячная номинальная начисленная заработная плата   в расчете на 1 работника - всего</t>
  </si>
  <si>
    <t>руб.</t>
  </si>
  <si>
    <t>в том числе:</t>
  </si>
  <si>
    <t>3.1.</t>
  </si>
  <si>
    <t>Объем отгруженных товаров собственного производства, выполненных работ и услуг (РАЗДЕЛ С: Добыча полезных ископаемых + РАЗДЕЛ D: Обрабатывающие производства + РАЗДЕЛ Е: Производство и распределение электроэнергии, газа и воды)</t>
  </si>
  <si>
    <t xml:space="preserve">тыс. руб. </t>
  </si>
  <si>
    <t>3.2.</t>
  </si>
  <si>
    <t>Производство основных важнейших видов продукции в натуральном выражении (подразделы DA, DB, DC, DD  и т.д.)</t>
  </si>
  <si>
    <t>тонн</t>
  </si>
  <si>
    <t>4.1.</t>
  </si>
  <si>
    <t>Объем продукции сельского хозяйства в хозяйствах всех категорий</t>
  </si>
  <si>
    <t xml:space="preserve">в том числе: </t>
  </si>
  <si>
    <t xml:space="preserve"> - растениеводство   </t>
  </si>
  <si>
    <t xml:space="preserve"> - животноводство   </t>
  </si>
  <si>
    <t>4.2.</t>
  </si>
  <si>
    <t>Производство важнейших видов продукции сельского хозяйства в натуральном выражении:</t>
  </si>
  <si>
    <t xml:space="preserve"> - зерно</t>
  </si>
  <si>
    <t xml:space="preserve"> - картофель</t>
  </si>
  <si>
    <t xml:space="preserve"> - овощи (открытого и закрытого грунта)</t>
  </si>
  <si>
    <t xml:space="preserve"> - мясо (в живом весе)</t>
  </si>
  <si>
    <t xml:space="preserve"> - молоко</t>
  </si>
  <si>
    <t>тыс. т</t>
  </si>
  <si>
    <t xml:space="preserve"> - яйца</t>
  </si>
  <si>
    <t>млн. шт.</t>
  </si>
  <si>
    <t xml:space="preserve"> 5.1.</t>
  </si>
  <si>
    <t xml:space="preserve">Оборот розничной торговли </t>
  </si>
  <si>
    <t>тыс. руб.</t>
  </si>
  <si>
    <t xml:space="preserve"> 5.2.</t>
  </si>
  <si>
    <t xml:space="preserve">Оборот общественного питания </t>
  </si>
  <si>
    <t>5.3.</t>
  </si>
  <si>
    <t xml:space="preserve">Объем платных услуг населению </t>
  </si>
  <si>
    <t>6.1.</t>
  </si>
  <si>
    <t>Объем инвестиций в основной капитал  - всего</t>
  </si>
  <si>
    <t>тыс. руб</t>
  </si>
  <si>
    <t>6.2.</t>
  </si>
  <si>
    <t>Объем инвестиций в основной капитал по источникам финансирования -  всего</t>
  </si>
  <si>
    <t>федеральный бюджет</t>
  </si>
  <si>
    <t>областной бюджет</t>
  </si>
  <si>
    <t>местный бюджет</t>
  </si>
  <si>
    <t>собственные средства организаций</t>
  </si>
  <si>
    <t>прочие источники</t>
  </si>
  <si>
    <t>6.3.</t>
  </si>
  <si>
    <t xml:space="preserve">Объем работ по виду деятельности "строительство" </t>
  </si>
  <si>
    <t>6.4.</t>
  </si>
  <si>
    <t>Ввод в действие жилых домов</t>
  </si>
  <si>
    <t>6.5.</t>
  </si>
  <si>
    <t>Средняя обеспеченность одного жителя общей площадью</t>
  </si>
  <si>
    <t xml:space="preserve"> кв. м/чел</t>
  </si>
  <si>
    <t>7.1.</t>
  </si>
  <si>
    <t>Сальдированный финансовый результат деятельности организаций - всего</t>
  </si>
  <si>
    <t>из него по видам экономической деятельности:</t>
  </si>
  <si>
    <t xml:space="preserve"> - сельское хозяйство</t>
  </si>
  <si>
    <t>7.2.</t>
  </si>
  <si>
    <t>Задолженность на последнюю дату</t>
  </si>
  <si>
    <t xml:space="preserve"> - дебиторская (в т.ч. просроченная)</t>
  </si>
  <si>
    <t>млн.руб.</t>
  </si>
  <si>
    <t xml:space="preserve"> - кредиторская (в т.ч. просроченная)</t>
  </si>
  <si>
    <t xml:space="preserve">        по платежам в бюджеты всех уровней</t>
  </si>
  <si>
    <t>8. Бюджет муниципального образования                                                                                                         ( по муниципальному району - консолидированный бюджет)</t>
  </si>
  <si>
    <t>8.1.</t>
  </si>
  <si>
    <t>Доходы бюджета - всего</t>
  </si>
  <si>
    <t>Налоговые доходы:</t>
  </si>
  <si>
    <t>Налоги на прибыль, доходы</t>
  </si>
  <si>
    <t>Налоги на совокупный доход</t>
  </si>
  <si>
    <t>Налоги на имущество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</si>
  <si>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</si>
  <si>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</si>
  <si>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Неналоговые доходы:</t>
  </si>
  <si>
    <t>Доходы от использования имущества, находящегося в государственной и муниципальной собственности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</si>
  <si>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</si>
  <si>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</si>
  <si>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</si>
  <si>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</si>
  <si>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 от других  бюджетов бюджетной системы Российской Федерации</t>
  </si>
  <si>
    <t>8.2.</t>
  </si>
  <si>
    <t>Расходы бюджета - всего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</si>
  <si>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</si>
  <si>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</si>
  <si>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</si>
  <si>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</si>
  <si>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</si>
  <si>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</si>
  <si>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</si>
  <si>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</si>
  <si>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Здравоохранение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</si>
  <si>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</si>
  <si>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</si>
  <si>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</si>
  <si>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</si>
  <si>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Межбюджетные трансферты общего характера бюджетам муниципальных образований</t>
  </si>
  <si>
    <t>8.3.</t>
  </si>
  <si>
    <t>Бюджетная обеспеченность по доходам на 1 жителя муниципального района</t>
  </si>
  <si>
    <t>руб./чел.</t>
  </si>
  <si>
    <t>8.4.</t>
  </si>
  <si>
    <t>Бюджетная обеспеченность по расходам на 1 жителя муниципального района</t>
  </si>
  <si>
    <t>9. Закупки продукции для муниципальных нужд</t>
  </si>
  <si>
    <t>9.1.</t>
  </si>
  <si>
    <t>Закупки для муниципальных нужд за счет средств местного бюджета с осуществлением процедуры размещения муниципального заказа в соответствии с Федеральным законом от 21 июля 2005 года № 94-ФЗ</t>
  </si>
  <si>
    <t>млн. руб.</t>
  </si>
  <si>
    <t>10. Жилищно-коммунальное хозяйство</t>
  </si>
  <si>
    <t>10.1.</t>
  </si>
  <si>
    <t>Количество семей, состоящих на учете по улучшению жилищных условий - всего</t>
  </si>
  <si>
    <t>ед./чел.</t>
  </si>
  <si>
    <t xml:space="preserve">        из них: льготные категории</t>
  </si>
  <si>
    <t>10.2.</t>
  </si>
  <si>
    <t>Период ожидания жилья</t>
  </si>
  <si>
    <t xml:space="preserve"> лет</t>
  </si>
  <si>
    <t>10.3.</t>
  </si>
  <si>
    <t>Удельный вес населения, нуждающегося в жилье</t>
  </si>
  <si>
    <t xml:space="preserve"> %</t>
  </si>
  <si>
    <t>10.4.</t>
  </si>
  <si>
    <t>Доля расходов бюджета на содержание жилищно-коммунального хозяйства</t>
  </si>
  <si>
    <t>10.5.</t>
  </si>
  <si>
    <t>Уровень собираемости жилищно-коммунальных платежей от населения</t>
  </si>
  <si>
    <t>10.6.</t>
  </si>
  <si>
    <t>Процент компенсации населением стоимости жилищно-коммунальных услуг по установленным для населения тарифам - всего</t>
  </si>
  <si>
    <t xml:space="preserve"> - жилищные услуги</t>
  </si>
  <si>
    <t xml:space="preserve"> - водоснабжение</t>
  </si>
  <si>
    <t xml:space="preserve"> - отопление</t>
  </si>
  <si>
    <t xml:space="preserve"> - горячее водоснабжение</t>
  </si>
  <si>
    <t xml:space="preserve"> ед.</t>
  </si>
  <si>
    <t>10.7.</t>
  </si>
  <si>
    <t>Число семей, получающих субсидии</t>
  </si>
  <si>
    <t>10.8.</t>
  </si>
  <si>
    <t>Число граждан, пользующихся льготами по оплате жилищно-коммунальных услуг</t>
  </si>
  <si>
    <t>10.9.</t>
  </si>
  <si>
    <t>Сумма начисленных субсидий по оплате жилищно-коммунальных услуг</t>
  </si>
  <si>
    <t>10.10.</t>
  </si>
  <si>
    <t>Сумма начисленных льгот по оплате жилищно-коммунальных услуг</t>
  </si>
  <si>
    <t>Исп.Попова Н.В(66-662)</t>
  </si>
  <si>
    <t>Приложение  №2</t>
  </si>
  <si>
    <t>ОСНОВНЫЕ ПОКАЗАТЕЛИ РАБОТЫ ПРОМЫШЛЕННЫХ ПРЕДПРИЯТИЙ
(крупные и средние предприятия)</t>
  </si>
  <si>
    <t>Предприятие    ООО "ЮНИКС Н"</t>
  </si>
  <si>
    <t>январь - сентябрь 2011 года</t>
  </si>
  <si>
    <t>За период с 
начала года
(факт)</t>
  </si>
  <si>
    <t>в % к соотв.
периоду предыдущего года</t>
  </si>
  <si>
    <t>Отгружено товаров собственного производства, выполнено работ и услуг</t>
  </si>
  <si>
    <t>Среднесписочная численность работников</t>
  </si>
  <si>
    <t>Создание новых рабочих мест</t>
  </si>
  <si>
    <t>Средняя зарплата в последнем месяце квартала</t>
  </si>
  <si>
    <t>Производство / экспорт основных видов промышленной продукции в натуральном выражении, в соотв.ед.изм. производственно-технического назначения:</t>
  </si>
  <si>
    <t>Задолженность на отчетную дату:</t>
  </si>
  <si>
    <t xml:space="preserve">  дебиторская/ в том числе просроченная</t>
  </si>
  <si>
    <t xml:space="preserve">  кредиторская/ в том числе просроченная</t>
  </si>
  <si>
    <t xml:space="preserve">               из кредиторской задолженности:</t>
  </si>
  <si>
    <t xml:space="preserve">  задолженность  по оплате труда</t>
  </si>
  <si>
    <t>Прибыль (+,-)</t>
  </si>
  <si>
    <t>Инвестиции в основной капитал -   всего</t>
  </si>
  <si>
    <t>Приложение № 3</t>
  </si>
  <si>
    <t>ВВОД В ДЕЙСТВИЕ ОБЪЕКТОВ</t>
  </si>
  <si>
    <t>Единица</t>
  </si>
  <si>
    <t>Введено</t>
  </si>
  <si>
    <t>измерения</t>
  </si>
  <si>
    <t>за период 
с начала года</t>
  </si>
  <si>
    <t>за
соответств.
период 
предыдущего года</t>
  </si>
  <si>
    <t xml:space="preserve"> производственного назначения                    (с указанием мощности):</t>
  </si>
  <si>
    <t>в соответствующих  единицах</t>
  </si>
  <si>
    <t>-</t>
  </si>
  <si>
    <t>Административный корпус 32-отряда УГПС г.Волосово.</t>
  </si>
  <si>
    <t>м2</t>
  </si>
  <si>
    <t>.515,8</t>
  </si>
  <si>
    <t>кв./тыс.кв.м</t>
  </si>
  <si>
    <t>Здание производственной базы по переработке древесины в д.Б.Сабск</t>
  </si>
  <si>
    <t>.405,8</t>
  </si>
  <si>
    <t>Подводящий газопровод  Волосово-Захонье-Рабитицы</t>
  </si>
  <si>
    <t>км</t>
  </si>
  <si>
    <t>.8,3</t>
  </si>
  <si>
    <t>Цех по расфасовке туалетной бумаги</t>
  </si>
  <si>
    <t>тыс.шт./сутки</t>
  </si>
  <si>
    <t>в том числе:
природоохранных (указать)</t>
  </si>
  <si>
    <t>в соответст-
вующих ед.</t>
  </si>
  <si>
    <t xml:space="preserve"> непроизводственного назначения:</t>
  </si>
  <si>
    <t>Реконструкция водопровода г.Волосово</t>
  </si>
  <si>
    <t>км.</t>
  </si>
  <si>
    <t>общая площадь жилых домов</t>
  </si>
  <si>
    <t>квартир/тыс. кв. м</t>
  </si>
  <si>
    <t>школы</t>
  </si>
  <si>
    <t>ед./уч. мест</t>
  </si>
  <si>
    <t>дошкольные учреждения</t>
  </si>
  <si>
    <t>ед./мест</t>
  </si>
  <si>
    <t>больницы</t>
  </si>
  <si>
    <t>ед./коек</t>
  </si>
  <si>
    <t>амбулаторно-поликлинические учреждения</t>
  </si>
  <si>
    <t>ед./посещений в смену</t>
  </si>
  <si>
    <t>объекты социальной защиты</t>
  </si>
  <si>
    <t>Приложение № 4</t>
  </si>
  <si>
    <t xml:space="preserve">РЕАЛИЗАЦИЯ АДРЕСНОЙ ПРОГРАММЫ КАПИТАЛЬНОГО СТРОИТЕЛЬСТВА </t>
  </si>
  <si>
    <t>МО "Рахьинское городское поселение" Всеволожского муниципального района Ленинградской области</t>
  </si>
  <si>
    <t>за  9 месяцев   2011 г.</t>
  </si>
  <si>
    <t>Наименование заказчика, объекта и его местонахождение, подрядчик</t>
  </si>
  <si>
    <t>Источник финансирования</t>
  </si>
  <si>
    <t>Годы строительства</t>
  </si>
  <si>
    <t>Проектная мощность</t>
  </si>
  <si>
    <t>Сметная стоимость (тыс.руб.)</t>
  </si>
  <si>
    <t>Остаток на 01.01.2011г. (тыс.руб.)</t>
  </si>
  <si>
    <t>План на   2011г.  (тыс.руб.)</t>
  </si>
  <si>
    <t>Фактический объем (тыс.руб.)</t>
  </si>
  <si>
    <t>Фактический ввод мощности</t>
  </si>
  <si>
    <t xml:space="preserve">   КВ</t>
  </si>
  <si>
    <t xml:space="preserve"> СМР</t>
  </si>
  <si>
    <t xml:space="preserve">    КВ</t>
  </si>
  <si>
    <t xml:space="preserve">   СМР</t>
  </si>
  <si>
    <t>Газификация населенных пунктов, расположенных на территории МО Рахьинское городское поселение" Всеволожского муниципального района Ленинградской области</t>
  </si>
  <si>
    <t>Областной, местный бюджет</t>
  </si>
  <si>
    <t>2011г</t>
  </si>
  <si>
    <t>0,22 МПа</t>
  </si>
  <si>
    <t>2012г</t>
  </si>
  <si>
    <t xml:space="preserve">                              </t>
  </si>
  <si>
    <t>Приложение № 5</t>
  </si>
  <si>
    <t>РЕАЛИЗАЦИЯ МУНИЦИПАЛЬНЫХ ЦЕЛЕВЫХ ПРОГРАММ</t>
  </si>
  <si>
    <t xml:space="preserve">на территории  МО "Рахьинское городское поселение" Всеволожского муниципального района  Ленинградской области </t>
  </si>
  <si>
    <t xml:space="preserve"> (наименование муниципального образования)</t>
  </si>
  <si>
    <t>за 9 месяцев 2011 года</t>
  </si>
  <si>
    <t>Информация о муниципальных целевых программах</t>
  </si>
  <si>
    <t>Финансирование</t>
  </si>
  <si>
    <t>Проведенные  основные мероприятия</t>
  </si>
  <si>
    <t>Объем запланированных средств на  20 11 г.</t>
  </si>
  <si>
    <t>Объем  выделенных средств в рамках программы за 1 полугодие  2011 г.</t>
  </si>
  <si>
    <t>Наименование программы</t>
  </si>
  <si>
    <t>Цель программы</t>
  </si>
  <si>
    <t>Всего  (тыс. руб.)</t>
  </si>
  <si>
    <t>Всего (тыс. руб.)</t>
  </si>
  <si>
    <t xml:space="preserve"> "Оздоровление, отдыха и занятости детей и подростков " </t>
  </si>
  <si>
    <t xml:space="preserve"> Оздоровление, отдыха и занятости детей и подростков </t>
  </si>
  <si>
    <t xml:space="preserve">Проведение капитального ремонта многоквартирных домов, расположенных на территории МО </t>
  </si>
  <si>
    <t>Проведение капитального ремонта многоквартирных домов</t>
  </si>
  <si>
    <t>капиатльный ремонт канализации д.29, д.28 ул.Станционная п. Рахья</t>
  </si>
  <si>
    <t>Ремонт дорог населенных пунктов, расположенных на территории МО</t>
  </si>
  <si>
    <t>Ремонт дорог населенных пунктов</t>
  </si>
  <si>
    <t>Ремонт крыши" Рахьинский  ДК"</t>
  </si>
  <si>
    <t xml:space="preserve">Закупка техники для ЖКХ МО </t>
  </si>
  <si>
    <t>Реконструкция наружных тепловых сетей на объекте г.п.Рахья  на 2011-2013 г.г</t>
  </si>
  <si>
    <t>Реконструкция наружных тепловых сетей</t>
  </si>
  <si>
    <t>ИТОГО по  муниципальному образованию</t>
  </si>
  <si>
    <r>
      <t xml:space="preserve">                                      2. Труд и заработная плата      (</t>
    </r>
    <r>
      <rPr>
        <b/>
        <sz val="10"/>
        <rFont val="Times New Roman CYR"/>
        <family val="1"/>
      </rPr>
      <t>по крупным и средним организациям</t>
    </r>
    <r>
      <rPr>
        <b/>
        <sz val="12"/>
        <rFont val="Times New Roman CYR"/>
        <family val="1"/>
      </rPr>
      <t>)</t>
    </r>
  </si>
  <si>
    <r>
      <t xml:space="preserve">                                   3. Промышленное производство  (</t>
    </r>
    <r>
      <rPr>
        <b/>
        <sz val="10"/>
        <rFont val="Times New Roman CYR"/>
        <family val="1"/>
      </rPr>
      <t>по крупным и средним организациям)</t>
    </r>
  </si>
  <si>
    <r>
      <t xml:space="preserve">                                      4. Сельское хозяйство  </t>
    </r>
    <r>
      <rPr>
        <b/>
        <sz val="10"/>
        <rFont val="Times New Roman CYR"/>
        <family val="1"/>
      </rPr>
      <t>(по крупным и средним организациям)</t>
    </r>
  </si>
  <si>
    <r>
      <t xml:space="preserve">                                       5. Потребительский рынок          </t>
    </r>
    <r>
      <rPr>
        <b/>
        <sz val="10"/>
        <rFont val="Times New Roman CYR"/>
        <family val="1"/>
      </rPr>
      <t>(по крупным и средним организациям)</t>
    </r>
  </si>
  <si>
    <r>
      <t xml:space="preserve">    6. Инвестиции в основной капитал  и строительство </t>
    </r>
    <r>
      <rPr>
        <b/>
        <sz val="10"/>
        <rFont val="Times New Roman CYR"/>
        <family val="1"/>
      </rPr>
      <t>(по крупным и средним организациям)</t>
    </r>
  </si>
  <si>
    <r>
      <t>тыс. м</t>
    </r>
    <r>
      <rPr>
        <vertAlign val="superscript"/>
        <sz val="10"/>
        <rFont val="Times New Roman CYR"/>
        <family val="1"/>
      </rPr>
      <t>2</t>
    </r>
  </si>
  <si>
    <r>
      <t xml:space="preserve">                   7. Финансы </t>
    </r>
    <r>
      <rPr>
        <b/>
        <sz val="10"/>
        <rFont val="Times New Roman CYR"/>
        <family val="1"/>
      </rPr>
      <t>(по крупным и средним организациям)</t>
    </r>
  </si>
  <si>
    <r>
      <t>Примечания</t>
    </r>
    <r>
      <rPr>
        <sz val="11"/>
        <color indexed="8"/>
        <rFont val="Times New Roman"/>
        <family val="1"/>
      </rPr>
      <t>: 1. Включаются объекты с наибольшими объемами инвестиций.</t>
    </r>
  </si>
  <si>
    <r>
      <t xml:space="preserve">           </t>
    </r>
    <r>
      <rPr>
        <sz val="11"/>
        <color indexed="8"/>
        <rFont val="Times New Roman"/>
        <family val="1"/>
      </rPr>
      <t xml:space="preserve">              2. В случае включения объекта в федеральную целевую программу указать ее наименование.</t>
    </r>
  </si>
  <si>
    <t xml:space="preserve"> - Организация работы летних оздоровительных лагерей на базе МОУ СОШ п. Рахья,                                                                                                                               - Оплата оздоровительного отдыха делегатов летней сессии Школа актива на базе Дворца детского (юношеского) творчества в Болгарию.                                                                                                                                                                                                                                      - Организация временной работы (трудовые бригады)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</si>
</sst>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"/>
    <numFmt numFmtId="169" formatCode="0.000"/>
    <numFmt numFmtId="170" formatCode="0.0"/>
    <numFmt numFmtId="171" formatCode="0.000000"/>
    <numFmt numFmtId="172" formatCode="0.00000"/>
    <numFmt numFmtId="173" formatCode="0.0000E+00"/>
    <numFmt numFmtId="174" formatCode="0.000E+00"/>
    <numFmt numFmtId="175" formatCode="0.0E+00"/>
    <numFmt numFmtId="176" formatCode="0E+00"/>
    <numFmt numFmtId="177" formatCode="0.00000000"/>
    <numFmt numFmtId="178" formatCode="0.0000000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MS Sans Serif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u val="single"/>
      <sz val="12"/>
      <name val="Times New Roman CYR"/>
      <family val="0"/>
    </font>
    <font>
      <sz val="10"/>
      <name val="Times New Roman CYR"/>
      <family val="1"/>
    </font>
    <font>
      <b/>
      <sz val="16"/>
      <name val="Times New Roman CYR"/>
      <family val="1"/>
    </font>
    <font>
      <sz val="14"/>
      <name val="Times New Roman CYR"/>
      <family val="1"/>
    </font>
    <font>
      <b/>
      <sz val="12"/>
      <name val="Times New Roman CYR"/>
      <family val="1"/>
    </font>
    <font>
      <b/>
      <sz val="11"/>
      <name val="Times New Roman CYR"/>
      <family val="1"/>
    </font>
    <font>
      <b/>
      <sz val="8"/>
      <name val="Times New Roman CYR"/>
      <family val="1"/>
    </font>
    <font>
      <b/>
      <sz val="12"/>
      <name val="Arial Cyr"/>
      <family val="0"/>
    </font>
    <font>
      <b/>
      <sz val="11"/>
      <name val="Arial Cyr"/>
      <family val="0"/>
    </font>
    <font>
      <sz val="10"/>
      <color indexed="8"/>
      <name val="Times New Roman CYR"/>
      <family val="1"/>
    </font>
    <font>
      <sz val="9"/>
      <name val="Times New Roman CYR"/>
      <family val="1"/>
    </font>
    <font>
      <b/>
      <sz val="10"/>
      <name val="Times New Roman CYR"/>
      <family val="1"/>
    </font>
    <font>
      <i/>
      <sz val="10"/>
      <name val="Times New Roman CYR"/>
      <family val="0"/>
    </font>
    <font>
      <vertAlign val="superscript"/>
      <sz val="10"/>
      <name val="Times New Roman CYR"/>
      <family val="1"/>
    </font>
    <font>
      <b/>
      <sz val="12"/>
      <color indexed="8"/>
      <name val="Times New Roman CYR"/>
      <family val="1"/>
    </font>
    <font>
      <b/>
      <sz val="10"/>
      <color indexed="8"/>
      <name val="Times New Roman CYR"/>
      <family val="1"/>
    </font>
    <font>
      <sz val="10"/>
      <color indexed="8"/>
      <name val="Arial Cyr"/>
      <family val="0"/>
    </font>
    <font>
      <i/>
      <sz val="10"/>
      <color indexed="8"/>
      <name val="Times New Roman CYR"/>
      <family val="0"/>
    </font>
    <font>
      <sz val="10"/>
      <color indexed="8"/>
      <name val="Times New Roman"/>
      <family val="1"/>
    </font>
    <font>
      <sz val="10"/>
      <color indexed="8"/>
      <name val="Times New Roman CE"/>
      <family val="1"/>
    </font>
    <font>
      <sz val="10"/>
      <color indexed="10"/>
      <name val="Times New Roman CYR"/>
      <family val="0"/>
    </font>
    <font>
      <sz val="10"/>
      <color indexed="9"/>
      <name val="Times New Roman CYR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i/>
      <u val="single"/>
      <sz val="12"/>
      <name val="Times New Roman"/>
      <family val="1"/>
    </font>
    <font>
      <sz val="12"/>
      <name val="Arial Cyr"/>
      <family val="2"/>
    </font>
    <font>
      <sz val="12"/>
      <name val="Times New Roman"/>
      <family val="1"/>
    </font>
    <font>
      <sz val="12"/>
      <color indexed="8"/>
      <name val="Arial Cyr"/>
      <family val="2"/>
    </font>
    <font>
      <i/>
      <u val="single"/>
      <sz val="12"/>
      <name val="Times New Roman"/>
      <family val="1"/>
    </font>
    <font>
      <b/>
      <i/>
      <u val="single"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u val="single"/>
      <sz val="12"/>
      <color indexed="8"/>
      <name val="Times New Roman CYR"/>
      <family val="1"/>
    </font>
    <font>
      <b/>
      <i/>
      <sz val="10"/>
      <name val="Times New Roman CYR"/>
      <family val="1"/>
    </font>
    <font>
      <sz val="12"/>
      <name val="Times New Roman CYR"/>
      <family val="1"/>
    </font>
    <font>
      <sz val="8"/>
      <name val="Times New Roman CYR"/>
      <family val="1"/>
    </font>
    <font>
      <b/>
      <sz val="9"/>
      <color indexed="8"/>
      <name val="Times New Roman CYR"/>
      <family val="1"/>
    </font>
    <font>
      <sz val="9"/>
      <color indexed="8"/>
      <name val="Times New Roman CYR"/>
      <family val="1"/>
    </font>
    <font>
      <sz val="8"/>
      <color indexed="8"/>
      <name val="Times New Roman CYR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324">
    <xf numFmtId="0" fontId="0" fillId="0" borderId="0" xfId="0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right"/>
    </xf>
    <xf numFmtId="0" fontId="2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vertical="center" wrapText="1"/>
    </xf>
    <xf numFmtId="0" fontId="20" fillId="0" borderId="11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/>
    </xf>
    <xf numFmtId="170" fontId="28" fillId="0" borderId="12" xfId="0" applyNumberFormat="1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13" xfId="0" applyFont="1" applyBorder="1" applyAlignment="1">
      <alignment horizontal="center" vertical="center"/>
    </xf>
    <xf numFmtId="0" fontId="20" fillId="0" borderId="14" xfId="0" applyFont="1" applyBorder="1" applyAlignment="1">
      <alignment wrapText="1"/>
    </xf>
    <xf numFmtId="0" fontId="20" fillId="0" borderId="14" xfId="0" applyFont="1" applyBorder="1" applyAlignment="1">
      <alignment horizontal="center" vertical="center"/>
    </xf>
    <xf numFmtId="0" fontId="28" fillId="0" borderId="14" xfId="0" applyFont="1" applyBorder="1" applyAlignment="1">
      <alignment horizontal="center"/>
    </xf>
    <xf numFmtId="1" fontId="20" fillId="0" borderId="14" xfId="0" applyNumberFormat="1" applyFont="1" applyBorder="1" applyAlignment="1">
      <alignment horizontal="center"/>
    </xf>
    <xf numFmtId="0" fontId="28" fillId="0" borderId="0" xfId="0" applyFont="1" applyAlignment="1">
      <alignment/>
    </xf>
    <xf numFmtId="16" fontId="20" fillId="0" borderId="13" xfId="0" applyNumberFormat="1" applyFont="1" applyBorder="1" applyAlignment="1">
      <alignment horizontal="center" vertical="center"/>
    </xf>
    <xf numFmtId="0" fontId="29" fillId="0" borderId="14" xfId="0" applyFont="1" applyBorder="1" applyAlignment="1">
      <alignment horizontal="center" vertical="center"/>
    </xf>
    <xf numFmtId="170" fontId="28" fillId="0" borderId="14" xfId="0" applyNumberFormat="1" applyFont="1" applyBorder="1" applyAlignment="1">
      <alignment horizontal="center"/>
    </xf>
    <xf numFmtId="2" fontId="28" fillId="0" borderId="14" xfId="0" applyNumberFormat="1" applyFont="1" applyBorder="1" applyAlignment="1">
      <alignment horizontal="center"/>
    </xf>
    <xf numFmtId="16" fontId="20" fillId="0" borderId="15" xfId="0" applyNumberFormat="1" applyFont="1" applyBorder="1" applyAlignment="1">
      <alignment horizontal="center" vertical="center"/>
    </xf>
    <xf numFmtId="0" fontId="20" fillId="0" borderId="14" xfId="0" applyFont="1" applyBorder="1" applyAlignment="1">
      <alignment vertical="center" wrapText="1"/>
    </xf>
    <xf numFmtId="0" fontId="28" fillId="0" borderId="16" xfId="0" applyFont="1" applyBorder="1" applyAlignment="1">
      <alignment horizontal="center"/>
    </xf>
    <xf numFmtId="0" fontId="20" fillId="0" borderId="17" xfId="0" applyFont="1" applyBorder="1" applyAlignment="1">
      <alignment wrapText="1"/>
    </xf>
    <xf numFmtId="0" fontId="20" fillId="0" borderId="17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0" fillId="0" borderId="19" xfId="0" applyFont="1" applyBorder="1" applyAlignment="1">
      <alignment horizontal="center" vertical="top"/>
    </xf>
    <xf numFmtId="0" fontId="28" fillId="0" borderId="14" xfId="52" applyFont="1" applyFill="1" applyBorder="1" applyAlignment="1" applyProtection="1">
      <alignment horizontal="left" vertical="center" wrapText="1"/>
      <protection/>
    </xf>
    <xf numFmtId="0" fontId="20" fillId="0" borderId="14" xfId="0" applyFont="1" applyBorder="1" applyAlignment="1">
      <alignment/>
    </xf>
    <xf numFmtId="0" fontId="20" fillId="0" borderId="12" xfId="0" applyFont="1" applyBorder="1" applyAlignment="1">
      <alignment/>
    </xf>
    <xf numFmtId="0" fontId="20" fillId="0" borderId="10" xfId="0" applyFont="1" applyBorder="1" applyAlignment="1">
      <alignment horizontal="center" vertical="top"/>
    </xf>
    <xf numFmtId="0" fontId="20" fillId="0" borderId="14" xfId="0" applyFont="1" applyBorder="1" applyAlignment="1">
      <alignment horizontal="center"/>
    </xf>
    <xf numFmtId="0" fontId="20" fillId="0" borderId="20" xfId="0" applyFont="1" applyBorder="1" applyAlignment="1">
      <alignment horizontal="center" vertical="center"/>
    </xf>
    <xf numFmtId="0" fontId="20" fillId="0" borderId="21" xfId="0" applyFont="1" applyBorder="1" applyAlignment="1">
      <alignment/>
    </xf>
    <xf numFmtId="0" fontId="28" fillId="0" borderId="14" xfId="52" applyFont="1" applyFill="1" applyBorder="1" applyAlignment="1" applyProtection="1">
      <alignment wrapText="1"/>
      <protection/>
    </xf>
    <xf numFmtId="0" fontId="20" fillId="0" borderId="14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top"/>
    </xf>
    <xf numFmtId="0" fontId="28" fillId="0" borderId="16" xfId="52" applyFont="1" applyFill="1" applyBorder="1" applyAlignment="1" applyProtection="1">
      <alignment horizontal="left" vertical="center" wrapText="1"/>
      <protection/>
    </xf>
    <xf numFmtId="0" fontId="20" fillId="0" borderId="16" xfId="0" applyFont="1" applyBorder="1" applyAlignment="1">
      <alignment horizontal="center" vertical="center" wrapText="1"/>
    </xf>
    <xf numFmtId="0" fontId="20" fillId="0" borderId="16" xfId="0" applyFont="1" applyBorder="1" applyAlignment="1">
      <alignment/>
    </xf>
    <xf numFmtId="0" fontId="20" fillId="0" borderId="23" xfId="0" applyFont="1" applyBorder="1" applyAlignment="1">
      <alignment/>
    </xf>
    <xf numFmtId="0" fontId="20" fillId="0" borderId="24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 wrapText="1"/>
    </xf>
    <xf numFmtId="0" fontId="20" fillId="0" borderId="17" xfId="0" applyFont="1" applyBorder="1" applyAlignment="1">
      <alignment/>
    </xf>
    <xf numFmtId="0" fontId="20" fillId="0" borderId="18" xfId="0" applyFont="1" applyBorder="1" applyAlignment="1">
      <alignment/>
    </xf>
    <xf numFmtId="0" fontId="20" fillId="0" borderId="14" xfId="0" applyFont="1" applyBorder="1" applyAlignment="1">
      <alignment horizontal="left" vertical="center" wrapText="1"/>
    </xf>
    <xf numFmtId="0" fontId="30" fillId="0" borderId="0" xfId="0" applyFont="1" applyAlignment="1">
      <alignment/>
    </xf>
    <xf numFmtId="0" fontId="20" fillId="0" borderId="17" xfId="0" applyFont="1" applyBorder="1" applyAlignment="1">
      <alignment horizontal="left" vertical="center" wrapText="1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Fill="1" applyAlignment="1">
      <alignment/>
    </xf>
    <xf numFmtId="0" fontId="20" fillId="0" borderId="14" xfId="0" applyFont="1" applyFill="1" applyBorder="1" applyAlignment="1">
      <alignment/>
    </xf>
    <xf numFmtId="0" fontId="20" fillId="0" borderId="14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/>
    </xf>
    <xf numFmtId="0" fontId="20" fillId="0" borderId="17" xfId="0" applyFont="1" applyBorder="1" applyAlignment="1">
      <alignment vertical="center"/>
    </xf>
    <xf numFmtId="0" fontId="20" fillId="0" borderId="17" xfId="0" applyFont="1" applyFill="1" applyBorder="1" applyAlignment="1">
      <alignment horizontal="center"/>
    </xf>
    <xf numFmtId="170" fontId="20" fillId="0" borderId="12" xfId="0" applyNumberFormat="1" applyFont="1" applyFill="1" applyBorder="1" applyAlignment="1">
      <alignment horizontal="center"/>
    </xf>
    <xf numFmtId="0" fontId="20" fillId="0" borderId="14" xfId="0" applyFont="1" applyFill="1" applyBorder="1" applyAlignment="1">
      <alignment horizontal="center"/>
    </xf>
    <xf numFmtId="0" fontId="20" fillId="0" borderId="12" xfId="0" applyFont="1" applyFill="1" applyBorder="1" applyAlignment="1">
      <alignment horizontal="center"/>
    </xf>
    <xf numFmtId="0" fontId="20" fillId="0" borderId="15" xfId="0" applyFont="1" applyBorder="1" applyAlignment="1">
      <alignment horizontal="center" vertical="center"/>
    </xf>
    <xf numFmtId="0" fontId="20" fillId="0" borderId="16" xfId="0" applyFont="1" applyBorder="1" applyAlignment="1">
      <alignment vertical="center" wrapText="1"/>
    </xf>
    <xf numFmtId="0" fontId="20" fillId="0" borderId="16" xfId="0" applyFont="1" applyFill="1" applyBorder="1" applyAlignment="1">
      <alignment horizontal="center"/>
    </xf>
    <xf numFmtId="0" fontId="20" fillId="0" borderId="11" xfId="0" applyFont="1" applyBorder="1" applyAlignment="1">
      <alignment horizontal="center" vertical="center" wrapText="1"/>
    </xf>
    <xf numFmtId="0" fontId="20" fillId="0" borderId="11" xfId="0" applyFont="1" applyBorder="1" applyAlignment="1">
      <alignment/>
    </xf>
    <xf numFmtId="0" fontId="20" fillId="0" borderId="25" xfId="0" applyFont="1" applyBorder="1" applyAlignment="1">
      <alignment/>
    </xf>
    <xf numFmtId="0" fontId="28" fillId="0" borderId="14" xfId="52" applyFont="1" applyFill="1" applyBorder="1" applyAlignment="1" applyProtection="1">
      <alignment vertical="center" wrapText="1"/>
      <protection/>
    </xf>
    <xf numFmtId="0" fontId="28" fillId="0" borderId="26" xfId="52" applyFont="1" applyFill="1" applyBorder="1" applyAlignment="1" applyProtection="1">
      <alignment horizontal="left" vertical="center" wrapText="1"/>
      <protection/>
    </xf>
    <xf numFmtId="0" fontId="20" fillId="0" borderId="12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0" fillId="0" borderId="26" xfId="0" applyFont="1" applyBorder="1" applyAlignment="1">
      <alignment wrapText="1"/>
    </xf>
    <xf numFmtId="0" fontId="20" fillId="0" borderId="26" xfId="0" applyFont="1" applyBorder="1" applyAlignment="1">
      <alignment horizontal="center"/>
    </xf>
    <xf numFmtId="0" fontId="20" fillId="0" borderId="27" xfId="0" applyFont="1" applyBorder="1" applyAlignment="1">
      <alignment horizontal="center"/>
    </xf>
    <xf numFmtId="0" fontId="20" fillId="0" borderId="28" xfId="0" applyFont="1" applyBorder="1" applyAlignment="1">
      <alignment horizontal="center" vertical="center"/>
    </xf>
    <xf numFmtId="0" fontId="20" fillId="0" borderId="11" xfId="0" applyFont="1" applyBorder="1" applyAlignment="1">
      <alignment wrapText="1"/>
    </xf>
    <xf numFmtId="0" fontId="20" fillId="0" borderId="26" xfId="0" applyFont="1" applyBorder="1" applyAlignment="1">
      <alignment horizontal="center" vertical="center" wrapText="1"/>
    </xf>
    <xf numFmtId="0" fontId="20" fillId="0" borderId="26" xfId="0" applyFont="1" applyBorder="1" applyAlignment="1">
      <alignment/>
    </xf>
    <xf numFmtId="0" fontId="20" fillId="0" borderId="27" xfId="0" applyFont="1" applyBorder="1" applyAlignment="1">
      <alignment/>
    </xf>
    <xf numFmtId="0" fontId="20" fillId="0" borderId="0" xfId="0" applyFont="1" applyFill="1" applyBorder="1" applyAlignment="1">
      <alignment/>
    </xf>
    <xf numFmtId="0" fontId="34" fillId="0" borderId="17" xfId="0" applyFont="1" applyBorder="1" applyAlignment="1">
      <alignment wrapText="1"/>
    </xf>
    <xf numFmtId="0" fontId="28" fillId="0" borderId="17" xfId="0" applyFont="1" applyBorder="1" applyAlignment="1">
      <alignment horizontal="center" vertical="center" wrapText="1"/>
    </xf>
    <xf numFmtId="1" fontId="34" fillId="0" borderId="17" xfId="0" applyNumberFormat="1" applyFont="1" applyBorder="1" applyAlignment="1">
      <alignment horizontal="center"/>
    </xf>
    <xf numFmtId="1" fontId="34" fillId="0" borderId="14" xfId="0" applyNumberFormat="1" applyFont="1" applyBorder="1" applyAlignment="1">
      <alignment horizontal="center"/>
    </xf>
    <xf numFmtId="1" fontId="30" fillId="0" borderId="0" xfId="0" applyNumberFormat="1" applyFont="1" applyFill="1" applyBorder="1" applyAlignment="1">
      <alignment horizontal="center"/>
    </xf>
    <xf numFmtId="2" fontId="20" fillId="0" borderId="0" xfId="0" applyNumberFormat="1" applyFont="1" applyFill="1" applyBorder="1" applyAlignment="1">
      <alignment/>
    </xf>
    <xf numFmtId="0" fontId="34" fillId="0" borderId="14" xfId="0" applyFont="1" applyBorder="1" applyAlignment="1">
      <alignment wrapText="1"/>
    </xf>
    <xf numFmtId="0" fontId="28" fillId="0" borderId="14" xfId="0" applyFont="1" applyBorder="1" applyAlignment="1">
      <alignment horizontal="center" vertical="center" wrapText="1"/>
    </xf>
    <xf numFmtId="1" fontId="20" fillId="0" borderId="0" xfId="0" applyNumberFormat="1" applyFont="1" applyFill="1" applyBorder="1" applyAlignment="1">
      <alignment/>
    </xf>
    <xf numFmtId="0" fontId="28" fillId="0" borderId="14" xfId="0" applyFont="1" applyBorder="1" applyAlignment="1">
      <alignment wrapText="1"/>
    </xf>
    <xf numFmtId="1" fontId="28" fillId="0" borderId="14" xfId="0" applyNumberFormat="1" applyFont="1" applyBorder="1" applyAlignment="1">
      <alignment horizontal="center"/>
    </xf>
    <xf numFmtId="1" fontId="28" fillId="0" borderId="12" xfId="0" applyNumberFormat="1" applyFont="1" applyBorder="1" applyAlignment="1">
      <alignment horizontal="center"/>
    </xf>
    <xf numFmtId="0" fontId="28" fillId="0" borderId="14" xfId="0" applyFont="1" applyBorder="1" applyAlignment="1">
      <alignment/>
    </xf>
    <xf numFmtId="1" fontId="28" fillId="0" borderId="12" xfId="0" applyNumberFormat="1" applyFont="1" applyBorder="1" applyAlignment="1">
      <alignment horizontal="center"/>
    </xf>
    <xf numFmtId="4" fontId="20" fillId="0" borderId="0" xfId="0" applyNumberFormat="1" applyFont="1" applyAlignment="1">
      <alignment/>
    </xf>
    <xf numFmtId="1" fontId="28" fillId="0" borderId="14" xfId="0" applyNumberFormat="1" applyFont="1" applyBorder="1" applyAlignment="1">
      <alignment horizontal="center"/>
    </xf>
    <xf numFmtId="0" fontId="37" fillId="0" borderId="11" xfId="54" applyFont="1" applyFill="1" applyBorder="1" applyAlignment="1" applyProtection="1">
      <alignment wrapText="1"/>
      <protection/>
    </xf>
    <xf numFmtId="0" fontId="37" fillId="0" borderId="14" xfId="53" applyFont="1" applyFill="1" applyBorder="1" applyAlignment="1" applyProtection="1">
      <alignment wrapText="1"/>
      <protection/>
    </xf>
    <xf numFmtId="0" fontId="37" fillId="0" borderId="14" xfId="54" applyFont="1" applyFill="1" applyBorder="1" applyAlignment="1" applyProtection="1">
      <alignment wrapText="1"/>
      <protection/>
    </xf>
    <xf numFmtId="170" fontId="20" fillId="0" borderId="0" xfId="0" applyNumberFormat="1" applyFont="1" applyFill="1" applyBorder="1" applyAlignment="1">
      <alignment/>
    </xf>
    <xf numFmtId="0" fontId="30" fillId="0" borderId="0" xfId="0" applyFont="1" applyBorder="1" applyAlignment="1">
      <alignment/>
    </xf>
    <xf numFmtId="1" fontId="30" fillId="0" borderId="11" xfId="0" applyNumberFormat="1" applyFont="1" applyFill="1" applyBorder="1" applyAlignment="1">
      <alignment horizontal="center"/>
    </xf>
    <xf numFmtId="1" fontId="20" fillId="0" borderId="0" xfId="0" applyNumberFormat="1" applyFont="1" applyFill="1" applyAlignment="1">
      <alignment horizontal="center"/>
    </xf>
    <xf numFmtId="170" fontId="20" fillId="0" borderId="0" xfId="0" applyNumberFormat="1" applyFont="1" applyAlignment="1">
      <alignment/>
    </xf>
    <xf numFmtId="0" fontId="38" fillId="0" borderId="14" xfId="54" applyFont="1" applyFill="1" applyBorder="1" applyAlignment="1" applyProtection="1">
      <alignment horizontal="left" wrapText="1"/>
      <protection/>
    </xf>
    <xf numFmtId="0" fontId="38" fillId="0" borderId="14" xfId="54" applyFont="1" applyFill="1" applyBorder="1" applyAlignment="1" applyProtection="1">
      <alignment wrapText="1"/>
      <protection/>
    </xf>
    <xf numFmtId="1" fontId="39" fillId="0" borderId="14" xfId="0" applyNumberFormat="1" applyFont="1" applyBorder="1" applyAlignment="1">
      <alignment horizontal="center"/>
    </xf>
    <xf numFmtId="0" fontId="38" fillId="0" borderId="14" xfId="54" applyFont="1" applyFill="1" applyBorder="1" applyAlignment="1" applyProtection="1">
      <alignment horizontal="left" vertical="center" wrapText="1"/>
      <protection/>
    </xf>
    <xf numFmtId="170" fontId="39" fillId="0" borderId="14" xfId="0" applyNumberFormat="1" applyFont="1" applyBorder="1" applyAlignment="1">
      <alignment horizontal="center"/>
    </xf>
    <xf numFmtId="170" fontId="28" fillId="0" borderId="12" xfId="0" applyNumberFormat="1" applyFont="1" applyBorder="1" applyAlignment="1">
      <alignment horizontal="center"/>
    </xf>
    <xf numFmtId="0" fontId="38" fillId="0" borderId="14" xfId="53" applyFont="1" applyFill="1" applyBorder="1" applyAlignment="1" applyProtection="1">
      <alignment wrapText="1"/>
      <protection/>
    </xf>
    <xf numFmtId="0" fontId="39" fillId="0" borderId="14" xfId="0" applyFont="1" applyBorder="1" applyAlignment="1">
      <alignment/>
    </xf>
    <xf numFmtId="170" fontId="39" fillId="0" borderId="12" xfId="0" applyNumberFormat="1" applyFont="1" applyBorder="1" applyAlignment="1">
      <alignment/>
    </xf>
    <xf numFmtId="1" fontId="40" fillId="0" borderId="14" xfId="0" applyNumberFormat="1" applyFont="1" applyBorder="1" applyAlignment="1">
      <alignment horizontal="center"/>
    </xf>
    <xf numFmtId="170" fontId="40" fillId="0" borderId="12" xfId="0" applyNumberFormat="1" applyFont="1" applyBorder="1" applyAlignment="1">
      <alignment horizontal="center"/>
    </xf>
    <xf numFmtId="0" fontId="20" fillId="0" borderId="16" xfId="0" applyFont="1" applyBorder="1" applyAlignment="1">
      <alignment wrapText="1"/>
    </xf>
    <xf numFmtId="1" fontId="40" fillId="0" borderId="16" xfId="0" applyNumberFormat="1" applyFont="1" applyBorder="1" applyAlignment="1">
      <alignment horizontal="center"/>
    </xf>
    <xf numFmtId="0" fontId="30" fillId="0" borderId="29" xfId="0" applyFont="1" applyBorder="1" applyAlignment="1">
      <alignment horizontal="center" vertical="top"/>
    </xf>
    <xf numFmtId="0" fontId="41" fillId="0" borderId="30" xfId="0" applyFont="1" applyBorder="1" applyAlignment="1">
      <alignment horizontal="left" vertical="top" wrapText="1"/>
    </xf>
    <xf numFmtId="0" fontId="20" fillId="0" borderId="30" xfId="0" applyFont="1" applyBorder="1" applyAlignment="1">
      <alignment horizontal="center" vertical="center" wrapText="1"/>
    </xf>
    <xf numFmtId="0" fontId="20" fillId="0" borderId="30" xfId="0" applyFont="1" applyBorder="1" applyAlignment="1">
      <alignment/>
    </xf>
    <xf numFmtId="0" fontId="20" fillId="0" borderId="31" xfId="0" applyFont="1" applyBorder="1" applyAlignment="1">
      <alignment/>
    </xf>
    <xf numFmtId="0" fontId="20" fillId="0" borderId="26" xfId="0" applyFont="1" applyBorder="1" applyAlignment="1">
      <alignment horizontal="center" vertical="center"/>
    </xf>
    <xf numFmtId="170" fontId="20" fillId="0" borderId="12" xfId="0" applyNumberFormat="1" applyFont="1" applyBorder="1" applyAlignment="1">
      <alignment horizontal="center"/>
    </xf>
    <xf numFmtId="1" fontId="20" fillId="0" borderId="0" xfId="0" applyNumberFormat="1" applyFont="1" applyAlignment="1">
      <alignment/>
    </xf>
    <xf numFmtId="0" fontId="23" fillId="0" borderId="14" xfId="0" applyFont="1" applyBorder="1" applyAlignment="1">
      <alignment horizontal="center" wrapText="1"/>
    </xf>
    <xf numFmtId="0" fontId="20" fillId="0" borderId="32" xfId="0" applyFont="1" applyBorder="1" applyAlignment="1">
      <alignment/>
    </xf>
    <xf numFmtId="0" fontId="20" fillId="0" borderId="14" xfId="0" applyFont="1" applyBorder="1" applyAlignment="1">
      <alignment horizontal="center" vertical="top"/>
    </xf>
    <xf numFmtId="1" fontId="20" fillId="0" borderId="12" xfId="0" applyNumberFormat="1" applyFont="1" applyBorder="1" applyAlignment="1">
      <alignment horizontal="center"/>
    </xf>
    <xf numFmtId="0" fontId="20" fillId="0" borderId="16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/>
    </xf>
    <xf numFmtId="0" fontId="20" fillId="0" borderId="23" xfId="0" applyFont="1" applyBorder="1" applyAlignment="1">
      <alignment horizontal="center"/>
    </xf>
    <xf numFmtId="0" fontId="20" fillId="0" borderId="19" xfId="0" applyFont="1" applyFill="1" applyBorder="1" applyAlignment="1">
      <alignment horizontal="center" vertical="top"/>
    </xf>
    <xf numFmtId="0" fontId="20" fillId="0" borderId="10" xfId="0" applyFont="1" applyFill="1" applyBorder="1" applyAlignment="1">
      <alignment horizontal="center" vertical="top"/>
    </xf>
    <xf numFmtId="0" fontId="20" fillId="0" borderId="0" xfId="0" applyFont="1" applyBorder="1" applyAlignment="1">
      <alignment horizontal="center" vertical="center"/>
    </xf>
    <xf numFmtId="0" fontId="42" fillId="0" borderId="0" xfId="0" applyFont="1" applyAlignment="1">
      <alignment horizontal="left" vertical="center"/>
    </xf>
    <xf numFmtId="0" fontId="42" fillId="0" borderId="0" xfId="0" applyFont="1" applyAlignment="1">
      <alignment horizontal="center" vertical="center"/>
    </xf>
    <xf numFmtId="0" fontId="44" fillId="0" borderId="0" xfId="0" applyFont="1" applyAlignment="1">
      <alignment/>
    </xf>
    <xf numFmtId="0" fontId="42" fillId="0" borderId="0" xfId="0" applyFont="1" applyAlignment="1">
      <alignment horizontal="center"/>
    </xf>
    <xf numFmtId="0" fontId="45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/>
    </xf>
    <xf numFmtId="0" fontId="42" fillId="0" borderId="14" xfId="0" applyFont="1" applyBorder="1" applyAlignment="1">
      <alignment horizontal="left" vertical="center"/>
    </xf>
    <xf numFmtId="0" fontId="42" fillId="0" borderId="14" xfId="0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top" wrapText="1"/>
    </xf>
    <xf numFmtId="0" fontId="42" fillId="0" borderId="14" xfId="0" applyFont="1" applyBorder="1" applyAlignment="1">
      <alignment horizontal="center" wrapText="1"/>
    </xf>
    <xf numFmtId="0" fontId="41" fillId="0" borderId="14" xfId="0" applyFont="1" applyBorder="1" applyAlignment="1">
      <alignment horizontal="left" vertical="center" wrapText="1"/>
    </xf>
    <xf numFmtId="0" fontId="41" fillId="0" borderId="14" xfId="0" applyFont="1" applyBorder="1" applyAlignment="1">
      <alignment horizontal="center" vertical="center" wrapText="1"/>
    </xf>
    <xf numFmtId="0" fontId="37" fillId="0" borderId="14" xfId="0" applyFont="1" applyFill="1" applyBorder="1" applyAlignment="1">
      <alignment horizontal="center" vertical="center"/>
    </xf>
    <xf numFmtId="0" fontId="41" fillId="0" borderId="14" xfId="0" applyFont="1" applyBorder="1" applyAlignment="1">
      <alignment horizontal="left" vertical="center"/>
    </xf>
    <xf numFmtId="0" fontId="41" fillId="0" borderId="14" xfId="0" applyFont="1" applyBorder="1" applyAlignment="1">
      <alignment horizontal="center" vertical="center"/>
    </xf>
    <xf numFmtId="0" fontId="46" fillId="0" borderId="14" xfId="0" applyFont="1" applyFill="1" applyBorder="1" applyAlignment="1">
      <alignment horizontal="center"/>
    </xf>
    <xf numFmtId="0" fontId="37" fillId="0" borderId="14" xfId="0" applyFont="1" applyFill="1" applyBorder="1" applyAlignment="1">
      <alignment horizontal="center"/>
    </xf>
    <xf numFmtId="0" fontId="41" fillId="0" borderId="0" xfId="0" applyFont="1" applyAlignment="1">
      <alignment horizontal="left" vertical="center"/>
    </xf>
    <xf numFmtId="0" fontId="41" fillId="0" borderId="0" xfId="0" applyFont="1" applyAlignment="1">
      <alignment horizontal="center" vertical="center"/>
    </xf>
    <xf numFmtId="0" fontId="37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left" vertical="center"/>
    </xf>
    <xf numFmtId="0" fontId="45" fillId="0" borderId="0" xfId="0" applyFont="1" applyAlignment="1">
      <alignment vertical="center"/>
    </xf>
    <xf numFmtId="0" fontId="45" fillId="0" borderId="0" xfId="0" applyFont="1" applyAlignment="1">
      <alignment horizontal="center" vertical="center"/>
    </xf>
    <xf numFmtId="0" fontId="20" fillId="0" borderId="28" xfId="0" applyFont="1" applyFill="1" applyBorder="1" applyAlignment="1">
      <alignment horizontal="center" vertical="top"/>
    </xf>
    <xf numFmtId="0" fontId="45" fillId="0" borderId="0" xfId="0" applyFont="1" applyAlignment="1">
      <alignment/>
    </xf>
    <xf numFmtId="0" fontId="45" fillId="0" borderId="14" xfId="0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left" vertical="center" wrapText="1"/>
    </xf>
    <xf numFmtId="0" fontId="45" fillId="0" borderId="14" xfId="0" applyFont="1" applyBorder="1" applyAlignment="1">
      <alignment horizontal="center" vertical="center" wrapText="1"/>
    </xf>
    <xf numFmtId="1" fontId="45" fillId="0" borderId="14" xfId="0" applyNumberFormat="1" applyFont="1" applyBorder="1" applyAlignment="1">
      <alignment horizontal="center" vertical="center" wrapText="1"/>
    </xf>
    <xf numFmtId="0" fontId="45" fillId="0" borderId="14" xfId="0" applyFont="1" applyBorder="1" applyAlignment="1">
      <alignment horizontal="left" vertical="center"/>
    </xf>
    <xf numFmtId="0" fontId="45" fillId="0" borderId="14" xfId="0" applyFont="1" applyBorder="1" applyAlignment="1">
      <alignment vertical="center"/>
    </xf>
    <xf numFmtId="0" fontId="45" fillId="0" borderId="14" xfId="0" applyFont="1" applyBorder="1" applyAlignment="1">
      <alignment horizontal="center"/>
    </xf>
    <xf numFmtId="0" fontId="45" fillId="0" borderId="14" xfId="0" applyFont="1" applyBorder="1" applyAlignment="1">
      <alignment horizontal="left" vertical="center" wrapText="1"/>
    </xf>
    <xf numFmtId="16" fontId="45" fillId="0" borderId="14" xfId="0" applyNumberFormat="1" applyFont="1" applyBorder="1" applyAlignment="1">
      <alignment horizontal="center" vertical="center" wrapText="1"/>
    </xf>
    <xf numFmtId="17" fontId="45" fillId="0" borderId="14" xfId="0" applyNumberFormat="1" applyFont="1" applyBorder="1" applyAlignment="1">
      <alignment horizontal="center" vertical="center" wrapText="1"/>
    </xf>
    <xf numFmtId="0" fontId="45" fillId="0" borderId="14" xfId="0" applyFont="1" applyBorder="1" applyAlignment="1">
      <alignment vertical="center" wrapText="1"/>
    </xf>
    <xf numFmtId="0" fontId="45" fillId="0" borderId="14" xfId="0" applyFont="1" applyBorder="1" applyAlignment="1">
      <alignment/>
    </xf>
    <xf numFmtId="0" fontId="41" fillId="0" borderId="0" xfId="0" applyFont="1" applyAlignment="1">
      <alignment wrapText="1"/>
    </xf>
    <xf numFmtId="0" fontId="37" fillId="0" borderId="0" xfId="0" applyFont="1" applyAlignment="1">
      <alignment horizontal="right" vertical="top" wrapText="1"/>
    </xf>
    <xf numFmtId="0" fontId="37" fillId="0" borderId="0" xfId="0" applyFont="1" applyBorder="1" applyAlignment="1">
      <alignment horizontal="right" vertical="top" wrapText="1"/>
    </xf>
    <xf numFmtId="0" fontId="50" fillId="0" borderId="0" xfId="0" applyFont="1" applyBorder="1" applyAlignment="1">
      <alignment horizontal="right" vertical="top" wrapText="1"/>
    </xf>
    <xf numFmtId="0" fontId="49" fillId="0" borderId="33" xfId="0" applyFont="1" applyBorder="1" applyAlignment="1">
      <alignment horizontal="center" vertical="center" wrapText="1"/>
    </xf>
    <xf numFmtId="0" fontId="20" fillId="0" borderId="34" xfId="0" applyFont="1" applyBorder="1" applyAlignment="1">
      <alignment horizontal="center" vertical="top"/>
    </xf>
    <xf numFmtId="0" fontId="49" fillId="0" borderId="35" xfId="0" applyFont="1" applyBorder="1" applyAlignment="1">
      <alignment horizontal="center" vertical="center" wrapText="1"/>
    </xf>
    <xf numFmtId="0" fontId="49" fillId="0" borderId="36" xfId="0" applyFont="1" applyBorder="1" applyAlignment="1">
      <alignment horizontal="center" vertical="center" wrapText="1"/>
    </xf>
    <xf numFmtId="0" fontId="37" fillId="0" borderId="37" xfId="0" applyFont="1" applyBorder="1" applyAlignment="1">
      <alignment horizontal="right" vertical="top" wrapText="1"/>
    </xf>
    <xf numFmtId="0" fontId="37" fillId="0" borderId="38" xfId="0" applyFont="1" applyBorder="1" applyAlignment="1">
      <alignment horizontal="right" vertical="top" wrapText="1"/>
    </xf>
    <xf numFmtId="0" fontId="37" fillId="0" borderId="37" xfId="0" applyFont="1" applyBorder="1" applyAlignment="1">
      <alignment horizontal="left" vertical="top" wrapText="1"/>
    </xf>
    <xf numFmtId="0" fontId="37" fillId="0" borderId="38" xfId="0" applyFont="1" applyBorder="1" applyAlignment="1">
      <alignment horizontal="center" vertical="center" wrapText="1"/>
    </xf>
    <xf numFmtId="3" fontId="37" fillId="0" borderId="38" xfId="0" applyNumberFormat="1" applyFont="1" applyBorder="1" applyAlignment="1">
      <alignment horizontal="center" vertical="center" wrapText="1"/>
    </xf>
    <xf numFmtId="1" fontId="37" fillId="0" borderId="38" xfId="0" applyNumberFormat="1" applyFont="1" applyBorder="1" applyAlignment="1">
      <alignment horizontal="center" vertical="center" wrapText="1"/>
    </xf>
    <xf numFmtId="0" fontId="37" fillId="0" borderId="39" xfId="0" applyFont="1" applyBorder="1" applyAlignment="1">
      <alignment horizontal="right" vertical="top" wrapText="1"/>
    </xf>
    <xf numFmtId="0" fontId="37" fillId="0" borderId="40" xfId="0" applyFont="1" applyBorder="1" applyAlignment="1">
      <alignment horizontal="right" vertical="top" wrapText="1"/>
    </xf>
    <xf numFmtId="1" fontId="45" fillId="0" borderId="0" xfId="0" applyNumberFormat="1" applyFont="1" applyAlignment="1">
      <alignment/>
    </xf>
    <xf numFmtId="0" fontId="52" fillId="0" borderId="0" xfId="0" applyFont="1" applyAlignment="1">
      <alignment horizontal="right" vertical="top"/>
    </xf>
    <xf numFmtId="0" fontId="53" fillId="0" borderId="0" xfId="0" applyFont="1" applyAlignment="1">
      <alignment/>
    </xf>
    <xf numFmtId="0" fontId="56" fillId="24" borderId="14" xfId="0" applyFont="1" applyFill="1" applyBorder="1" applyAlignment="1">
      <alignment horizontal="center" vertical="center" wrapText="1"/>
    </xf>
    <xf numFmtId="0" fontId="56" fillId="24" borderId="12" xfId="0" applyFont="1" applyFill="1" applyBorder="1" applyAlignment="1">
      <alignment horizontal="center" vertical="center" wrapText="1"/>
    </xf>
    <xf numFmtId="0" fontId="23" fillId="0" borderId="41" xfId="0" applyFont="1" applyFill="1" applyBorder="1" applyAlignment="1">
      <alignment horizontal="center" wrapText="1"/>
    </xf>
    <xf numFmtId="0" fontId="57" fillId="24" borderId="10" xfId="0" applyFont="1" applyFill="1" applyBorder="1" applyAlignment="1">
      <alignment vertical="center" wrapText="1"/>
    </xf>
    <xf numFmtId="0" fontId="20" fillId="0" borderId="11" xfId="0" applyFont="1" applyFill="1" applyBorder="1" applyAlignment="1">
      <alignment horizontal="center" vertical="center" wrapText="1"/>
    </xf>
    <xf numFmtId="170" fontId="20" fillId="0" borderId="42" xfId="0" applyNumberFormat="1" applyFont="1" applyFill="1" applyBorder="1" applyAlignment="1">
      <alignment horizontal="center" vertical="center" wrapText="1"/>
    </xf>
    <xf numFmtId="0" fontId="20" fillId="0" borderId="25" xfId="0" applyFont="1" applyBorder="1" applyAlignment="1">
      <alignment wrapText="1"/>
    </xf>
    <xf numFmtId="0" fontId="57" fillId="24" borderId="13" xfId="0" applyFont="1" applyFill="1" applyBorder="1" applyAlignment="1">
      <alignment vertical="center" wrapText="1"/>
    </xf>
    <xf numFmtId="0" fontId="58" fillId="24" borderId="14" xfId="0" applyFont="1" applyFill="1" applyBorder="1" applyAlignment="1">
      <alignment vertical="center" wrapText="1"/>
    </xf>
    <xf numFmtId="170" fontId="20" fillId="0" borderId="14" xfId="0" applyNumberFormat="1" applyFont="1" applyFill="1" applyBorder="1" applyAlignment="1">
      <alignment horizontal="center" vertical="center" wrapText="1"/>
    </xf>
    <xf numFmtId="170" fontId="20" fillId="0" borderId="20" xfId="0" applyNumberFormat="1" applyFont="1" applyFill="1" applyBorder="1" applyAlignment="1">
      <alignment horizontal="center" vertical="center" wrapText="1"/>
    </xf>
    <xf numFmtId="0" fontId="20" fillId="0" borderId="12" xfId="0" applyFont="1" applyBorder="1" applyAlignment="1">
      <alignment horizontal="left" vertical="center" wrapText="1"/>
    </xf>
    <xf numFmtId="0" fontId="20" fillId="24" borderId="13" xfId="0" applyFont="1" applyFill="1" applyBorder="1" applyAlignment="1">
      <alignment vertical="top" wrapText="1"/>
    </xf>
    <xf numFmtId="0" fontId="20" fillId="0" borderId="14" xfId="0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center" vertical="center" wrapText="1"/>
    </xf>
    <xf numFmtId="0" fontId="28" fillId="0" borderId="43" xfId="0" applyFont="1" applyBorder="1" applyAlignment="1">
      <alignment horizontal="left" vertical="top" wrapText="1"/>
    </xf>
    <xf numFmtId="0" fontId="57" fillId="24" borderId="14" xfId="0" applyFont="1" applyFill="1" applyBorder="1" applyAlignment="1">
      <alignment vertical="center" wrapText="1"/>
    </xf>
    <xf numFmtId="0" fontId="20" fillId="25" borderId="14" xfId="0" applyFont="1" applyFill="1" applyBorder="1" applyAlignment="1">
      <alignment horizontal="center" vertical="center" wrapText="1"/>
    </xf>
    <xf numFmtId="0" fontId="20" fillId="25" borderId="20" xfId="0" applyFont="1" applyFill="1" applyBorder="1" applyAlignment="1">
      <alignment horizontal="center" vertical="center" wrapText="1"/>
    </xf>
    <xf numFmtId="0" fontId="20" fillId="24" borderId="28" xfId="0" applyFont="1" applyFill="1" applyBorder="1" applyAlignment="1">
      <alignment vertical="top" wrapText="1"/>
    </xf>
    <xf numFmtId="0" fontId="58" fillId="24" borderId="26" xfId="0" applyFont="1" applyFill="1" applyBorder="1" applyAlignment="1">
      <alignment vertical="center" wrapText="1"/>
    </xf>
    <xf numFmtId="0" fontId="20" fillId="25" borderId="26" xfId="0" applyFont="1" applyFill="1" applyBorder="1" applyAlignment="1">
      <alignment horizontal="center" vertical="center" wrapText="1"/>
    </xf>
    <xf numFmtId="0" fontId="20" fillId="25" borderId="44" xfId="0" applyFont="1" applyFill="1" applyBorder="1" applyAlignment="1">
      <alignment horizontal="center" vertical="center" wrapText="1"/>
    </xf>
    <xf numFmtId="170" fontId="20" fillId="0" borderId="30" xfId="0" applyNumberFormat="1" applyFont="1" applyFill="1" applyBorder="1" applyAlignment="1">
      <alignment horizontal="center" vertical="center" wrapText="1"/>
    </xf>
    <xf numFmtId="0" fontId="20" fillId="0" borderId="31" xfId="0" applyFont="1" applyBorder="1" applyAlignment="1">
      <alignment vertical="center"/>
    </xf>
    <xf numFmtId="0" fontId="20" fillId="0" borderId="0" xfId="0" applyFont="1" applyBorder="1" applyAlignment="1">
      <alignment horizontal="center"/>
    </xf>
    <xf numFmtId="1" fontId="20" fillId="0" borderId="0" xfId="0" applyNumberFormat="1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3" fillId="0" borderId="45" xfId="0" applyFont="1" applyFill="1" applyBorder="1" applyAlignment="1">
      <alignment horizontal="center" wrapText="1"/>
    </xf>
    <xf numFmtId="170" fontId="28" fillId="0" borderId="0" xfId="0" applyNumberFormat="1" applyFont="1" applyBorder="1" applyAlignment="1">
      <alignment horizontal="center"/>
    </xf>
    <xf numFmtId="2" fontId="28" fillId="0" borderId="0" xfId="0" applyNumberFormat="1" applyFont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31" fillId="0" borderId="20" xfId="0" applyFont="1" applyBorder="1" applyAlignment="1">
      <alignment horizontal="left" wrapText="1"/>
    </xf>
    <xf numFmtId="0" fontId="31" fillId="0" borderId="46" xfId="0" applyFont="1" applyBorder="1" applyAlignment="1">
      <alignment horizontal="left" wrapText="1"/>
    </xf>
    <xf numFmtId="0" fontId="31" fillId="0" borderId="21" xfId="0" applyFont="1" applyBorder="1" applyAlignment="1">
      <alignment horizontal="left" wrapText="1"/>
    </xf>
    <xf numFmtId="0" fontId="23" fillId="0" borderId="45" xfId="0" applyFont="1" applyFill="1" applyBorder="1" applyAlignment="1">
      <alignment horizontal="center" vertical="center" wrapText="1"/>
    </xf>
    <xf numFmtId="0" fontId="23" fillId="0" borderId="41" xfId="0" applyFont="1" applyFill="1" applyBorder="1" applyAlignment="1">
      <alignment horizontal="center" vertical="center" wrapText="1"/>
    </xf>
    <xf numFmtId="0" fontId="28" fillId="0" borderId="34" xfId="0" applyFont="1" applyBorder="1" applyAlignment="1">
      <alignment horizontal="center" vertical="top"/>
    </xf>
    <xf numFmtId="0" fontId="35" fillId="0" borderId="19" xfId="0" applyFont="1" applyBorder="1" applyAlignment="1">
      <alignment horizontal="center" vertical="top"/>
    </xf>
    <xf numFmtId="0" fontId="20" fillId="0" borderId="28" xfId="0" applyFont="1" applyBorder="1" applyAlignment="1">
      <alignment horizontal="center" vertical="top"/>
    </xf>
    <xf numFmtId="0" fontId="0" fillId="0" borderId="19" xfId="0" applyBorder="1" applyAlignment="1">
      <alignment horizontal="center" vertical="top"/>
    </xf>
    <xf numFmtId="0" fontId="23" fillId="0" borderId="29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20" fillId="0" borderId="20" xfId="0" applyFont="1" applyBorder="1" applyAlignment="1">
      <alignment horizontal="left" wrapText="1"/>
    </xf>
    <xf numFmtId="0" fontId="20" fillId="0" borderId="46" xfId="0" applyFont="1" applyBorder="1" applyAlignment="1">
      <alignment horizontal="left" wrapText="1"/>
    </xf>
    <xf numFmtId="0" fontId="20" fillId="0" borderId="21" xfId="0" applyFont="1" applyBorder="1" applyAlignment="1">
      <alignment horizontal="left" wrapText="1"/>
    </xf>
    <xf numFmtId="0" fontId="20" fillId="0" borderId="28" xfId="0" applyFont="1" applyBorder="1" applyAlignment="1">
      <alignment horizontal="center" vertical="top"/>
    </xf>
    <xf numFmtId="0" fontId="20" fillId="0" borderId="19" xfId="0" applyFont="1" applyBorder="1" applyAlignment="1">
      <alignment horizontal="center" vertical="top"/>
    </xf>
    <xf numFmtId="0" fontId="20" fillId="0" borderId="22" xfId="0" applyFont="1" applyBorder="1" applyAlignment="1">
      <alignment horizontal="center" vertical="top"/>
    </xf>
    <xf numFmtId="0" fontId="33" fillId="0" borderId="29" xfId="0" applyFont="1" applyFill="1" applyBorder="1" applyAlignment="1">
      <alignment horizontal="center" wrapText="1"/>
    </xf>
    <xf numFmtId="0" fontId="33" fillId="0" borderId="45" xfId="0" applyFont="1" applyFill="1" applyBorder="1" applyAlignment="1">
      <alignment horizontal="center" wrapText="1"/>
    </xf>
    <xf numFmtId="0" fontId="33" fillId="0" borderId="41" xfId="0" applyFont="1" applyFill="1" applyBorder="1" applyAlignment="1">
      <alignment horizontal="center" wrapText="1"/>
    </xf>
    <xf numFmtId="0" fontId="36" fillId="0" borderId="20" xfId="0" applyFont="1" applyBorder="1" applyAlignment="1">
      <alignment horizontal="left" wrapText="1"/>
    </xf>
    <xf numFmtId="0" fontId="36" fillId="0" borderId="46" xfId="0" applyFont="1" applyBorder="1" applyAlignment="1">
      <alignment horizontal="left" wrapText="1"/>
    </xf>
    <xf numFmtId="0" fontId="36" fillId="0" borderId="21" xfId="0" applyFont="1" applyBorder="1" applyAlignment="1">
      <alignment horizontal="left" wrapText="1"/>
    </xf>
    <xf numFmtId="0" fontId="31" fillId="0" borderId="20" xfId="0" applyFont="1" applyBorder="1" applyAlignment="1">
      <alignment horizontal="left" wrapText="1"/>
    </xf>
    <xf numFmtId="0" fontId="31" fillId="0" borderId="46" xfId="0" applyFont="1" applyBorder="1" applyAlignment="1">
      <alignment horizontal="left" wrapText="1"/>
    </xf>
    <xf numFmtId="0" fontId="31" fillId="0" borderId="21" xfId="0" applyFont="1" applyBorder="1" applyAlignment="1">
      <alignment horizontal="left" wrapText="1"/>
    </xf>
    <xf numFmtId="0" fontId="20" fillId="0" borderId="19" xfId="0" applyFont="1" applyBorder="1" applyAlignment="1">
      <alignment horizontal="center" vertical="top"/>
    </xf>
    <xf numFmtId="0" fontId="20" fillId="0" borderId="10" xfId="0" applyFont="1" applyBorder="1" applyAlignment="1">
      <alignment horizontal="center" vertical="top"/>
    </xf>
    <xf numFmtId="0" fontId="23" fillId="0" borderId="29" xfId="0" applyFont="1" applyFill="1" applyBorder="1" applyAlignment="1">
      <alignment horizontal="center" wrapText="1"/>
    </xf>
    <xf numFmtId="0" fontId="23" fillId="0" borderId="29" xfId="0" applyFont="1" applyBorder="1" applyAlignment="1">
      <alignment horizontal="center" wrapText="1"/>
    </xf>
    <xf numFmtId="0" fontId="23" fillId="0" borderId="45" xfId="0" applyFont="1" applyBorder="1" applyAlignment="1">
      <alignment horizontal="center" wrapText="1"/>
    </xf>
    <xf numFmtId="0" fontId="23" fillId="0" borderId="41" xfId="0" applyFont="1" applyBorder="1" applyAlignment="1">
      <alignment horizontal="center" wrapText="1"/>
    </xf>
    <xf numFmtId="0" fontId="31" fillId="0" borderId="20" xfId="0" applyFont="1" applyBorder="1" applyAlignment="1">
      <alignment horizontal="left"/>
    </xf>
    <xf numFmtId="0" fontId="31" fillId="0" borderId="46" xfId="0" applyFont="1" applyBorder="1" applyAlignment="1">
      <alignment horizontal="left"/>
    </xf>
    <xf numFmtId="0" fontId="31" fillId="0" borderId="21" xfId="0" applyFont="1" applyBorder="1" applyAlignment="1">
      <alignment horizontal="left"/>
    </xf>
    <xf numFmtId="0" fontId="20" fillId="0" borderId="0" xfId="0" applyFont="1" applyAlignment="1">
      <alignment horizontal="center" vertical="top"/>
    </xf>
    <xf numFmtId="0" fontId="23" fillId="0" borderId="47" xfId="0" applyFont="1" applyBorder="1" applyAlignment="1">
      <alignment horizontal="center" wrapText="1"/>
    </xf>
    <xf numFmtId="0" fontId="23" fillId="0" borderId="36" xfId="0" applyFont="1" applyBorder="1" applyAlignment="1">
      <alignment horizontal="center" wrapText="1"/>
    </xf>
    <xf numFmtId="0" fontId="23" fillId="0" borderId="43" xfId="0" applyFont="1" applyBorder="1" applyAlignment="1">
      <alignment horizontal="center" wrapText="1"/>
    </xf>
    <xf numFmtId="0" fontId="20" fillId="0" borderId="22" xfId="0" applyFont="1" applyBorder="1" applyAlignment="1">
      <alignment horizontal="center" vertical="top"/>
    </xf>
    <xf numFmtId="49" fontId="23" fillId="0" borderId="48" xfId="0" applyNumberFormat="1" applyFont="1" applyBorder="1" applyAlignment="1">
      <alignment horizontal="center" vertical="center" wrapText="1"/>
    </xf>
    <xf numFmtId="49" fontId="23" fillId="0" borderId="49" xfId="0" applyNumberFormat="1" applyFont="1" applyBorder="1" applyAlignment="1">
      <alignment horizontal="center" vertical="center" wrapText="1"/>
    </xf>
    <xf numFmtId="0" fontId="23" fillId="0" borderId="50" xfId="0" applyFont="1" applyBorder="1" applyAlignment="1">
      <alignment horizontal="center" vertical="center" wrapText="1"/>
    </xf>
    <xf numFmtId="0" fontId="26" fillId="0" borderId="51" xfId="0" applyFont="1" applyBorder="1" applyAlignment="1">
      <alignment horizontal="center" vertical="center"/>
    </xf>
    <xf numFmtId="0" fontId="31" fillId="0" borderId="20" xfId="0" applyFont="1" applyBorder="1" applyAlignment="1">
      <alignment horizontal="left" vertical="justify"/>
    </xf>
    <xf numFmtId="0" fontId="31" fillId="0" borderId="46" xfId="0" applyFont="1" applyBorder="1" applyAlignment="1">
      <alignment horizontal="left" vertical="justify"/>
    </xf>
    <xf numFmtId="0" fontId="31" fillId="0" borderId="21" xfId="0" applyFont="1" applyBorder="1" applyAlignment="1">
      <alignment horizontal="left" vertical="justify"/>
    </xf>
    <xf numFmtId="0" fontId="24" fillId="0" borderId="52" xfId="0" applyFont="1" applyBorder="1" applyAlignment="1">
      <alignment horizontal="center" vertical="center" wrapText="1"/>
    </xf>
    <xf numFmtId="0" fontId="27" fillId="0" borderId="53" xfId="0" applyFont="1" applyBorder="1" applyAlignment="1">
      <alignment/>
    </xf>
    <xf numFmtId="0" fontId="19" fillId="0" borderId="0" xfId="0" applyFont="1" applyAlignment="1">
      <alignment horizontal="right" vertic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3" fillId="0" borderId="52" xfId="0" applyFont="1" applyBorder="1" applyAlignment="1">
      <alignment horizontal="center" vertical="center" wrapText="1"/>
    </xf>
    <xf numFmtId="0" fontId="26" fillId="0" borderId="53" xfId="0" applyFont="1" applyBorder="1" applyAlignment="1">
      <alignment/>
    </xf>
    <xf numFmtId="0" fontId="21" fillId="0" borderId="0" xfId="0" applyFont="1" applyAlignment="1">
      <alignment horizontal="center" wrapText="1"/>
    </xf>
    <xf numFmtId="0" fontId="25" fillId="0" borderId="54" xfId="0" applyFont="1" applyBorder="1" applyAlignment="1">
      <alignment horizontal="center" vertical="center" wrapText="1"/>
    </xf>
    <xf numFmtId="0" fontId="25" fillId="0" borderId="55" xfId="0" applyFont="1" applyBorder="1" applyAlignment="1">
      <alignment horizontal="center" vertical="center" wrapText="1"/>
    </xf>
    <xf numFmtId="0" fontId="43" fillId="0" borderId="0" xfId="0" applyFont="1" applyAlignment="1">
      <alignment horizontal="right"/>
    </xf>
    <xf numFmtId="0" fontId="42" fillId="0" borderId="0" xfId="0" applyFont="1" applyAlignment="1">
      <alignment horizontal="center" wrapText="1"/>
    </xf>
    <xf numFmtId="0" fontId="42" fillId="0" borderId="0" xfId="0" applyFont="1" applyAlignment="1">
      <alignment horizontal="center"/>
    </xf>
    <xf numFmtId="0" fontId="42" fillId="0" borderId="0" xfId="0" applyFont="1" applyAlignment="1">
      <alignment horizontal="left"/>
    </xf>
    <xf numFmtId="0" fontId="42" fillId="0" borderId="0" xfId="0" applyFont="1" applyBorder="1" applyAlignment="1">
      <alignment horizontal="center"/>
    </xf>
    <xf numFmtId="0" fontId="47" fillId="0" borderId="0" xfId="0" applyFont="1" applyAlignment="1">
      <alignment horizontal="right"/>
    </xf>
    <xf numFmtId="0" fontId="42" fillId="0" borderId="56" xfId="0" applyFont="1" applyBorder="1" applyAlignment="1">
      <alignment horizontal="center" vertical="center"/>
    </xf>
    <xf numFmtId="0" fontId="45" fillId="0" borderId="20" xfId="0" applyFont="1" applyBorder="1" applyAlignment="1">
      <alignment horizontal="center"/>
    </xf>
    <xf numFmtId="0" fontId="45" fillId="0" borderId="32" xfId="0" applyFont="1" applyBorder="1" applyAlignment="1">
      <alignment horizontal="center"/>
    </xf>
    <xf numFmtId="0" fontId="50" fillId="0" borderId="0" xfId="0" applyFont="1" applyAlignment="1">
      <alignment vertical="top" wrapText="1"/>
    </xf>
    <xf numFmtId="0" fontId="48" fillId="0" borderId="0" xfId="0" applyFont="1" applyAlignment="1">
      <alignment horizontal="right" vertical="top" wrapText="1"/>
    </xf>
    <xf numFmtId="0" fontId="49" fillId="0" borderId="0" xfId="0" applyFont="1" applyAlignment="1">
      <alignment horizontal="center" vertical="top" wrapText="1"/>
    </xf>
    <xf numFmtId="0" fontId="50" fillId="0" borderId="0" xfId="0" applyFont="1" applyAlignment="1">
      <alignment horizontal="center" vertical="top" wrapText="1"/>
    </xf>
    <xf numFmtId="0" fontId="51" fillId="0" borderId="0" xfId="0" applyFont="1" applyBorder="1" applyAlignment="1">
      <alignment vertical="top" wrapText="1"/>
    </xf>
    <xf numFmtId="0" fontId="37" fillId="0" borderId="0" xfId="0" applyFont="1" applyAlignment="1">
      <alignment vertical="top" wrapText="1"/>
    </xf>
    <xf numFmtId="0" fontId="49" fillId="0" borderId="52" xfId="0" applyFont="1" applyBorder="1" applyAlignment="1">
      <alignment horizontal="center" vertical="center" wrapText="1"/>
    </xf>
    <xf numFmtId="0" fontId="49" fillId="0" borderId="53" xfId="0" applyFont="1" applyBorder="1" applyAlignment="1">
      <alignment horizontal="center" vertical="center" wrapText="1"/>
    </xf>
    <xf numFmtId="0" fontId="49" fillId="0" borderId="57" xfId="0" applyFont="1" applyBorder="1" applyAlignment="1">
      <alignment horizontal="center" vertical="center" wrapText="1"/>
    </xf>
    <xf numFmtId="0" fontId="49" fillId="0" borderId="58" xfId="0" applyFont="1" applyBorder="1" applyAlignment="1">
      <alignment horizontal="center" vertical="center" wrapText="1"/>
    </xf>
    <xf numFmtId="0" fontId="51" fillId="0" borderId="0" xfId="0" applyFont="1" applyAlignment="1">
      <alignment vertical="top" wrapText="1"/>
    </xf>
    <xf numFmtId="0" fontId="49" fillId="0" borderId="33" xfId="0" applyFont="1" applyBorder="1" applyAlignment="1">
      <alignment horizontal="center" vertical="center" wrapText="1"/>
    </xf>
    <xf numFmtId="0" fontId="49" fillId="0" borderId="31" xfId="0" applyFont="1" applyBorder="1" applyAlignment="1">
      <alignment horizontal="center" vertical="center" wrapText="1"/>
    </xf>
    <xf numFmtId="0" fontId="30" fillId="0" borderId="48" xfId="0" applyFont="1" applyBorder="1" applyAlignment="1">
      <alignment horizontal="center" vertical="center" wrapText="1"/>
    </xf>
    <xf numFmtId="0" fontId="30" fillId="0" borderId="59" xfId="0" applyFont="1" applyBorder="1" applyAlignment="1">
      <alignment horizontal="center" vertical="center" wrapText="1"/>
    </xf>
    <xf numFmtId="0" fontId="30" fillId="0" borderId="49" xfId="0" applyFont="1" applyBorder="1" applyAlignment="1">
      <alignment horizontal="center" vertical="center" wrapText="1"/>
    </xf>
    <xf numFmtId="0" fontId="56" fillId="24" borderId="33" xfId="0" applyFont="1" applyFill="1" applyBorder="1" applyAlignment="1">
      <alignment horizontal="left" vertical="center" wrapText="1" indent="4"/>
    </xf>
    <xf numFmtId="0" fontId="56" fillId="24" borderId="30" xfId="0" applyFont="1" applyFill="1" applyBorder="1" applyAlignment="1">
      <alignment horizontal="left" vertical="center" wrapText="1" indent="4"/>
    </xf>
    <xf numFmtId="0" fontId="56" fillId="24" borderId="14" xfId="0" applyFont="1" applyFill="1" applyBorder="1" applyAlignment="1">
      <alignment horizontal="center" vertical="center" wrapText="1"/>
    </xf>
    <xf numFmtId="0" fontId="56" fillId="24" borderId="16" xfId="0" applyFont="1" applyFill="1" applyBorder="1" applyAlignment="1">
      <alignment horizontal="center" vertical="center" wrapText="1"/>
    </xf>
    <xf numFmtId="0" fontId="56" fillId="24" borderId="12" xfId="0" applyFont="1" applyFill="1" applyBorder="1" applyAlignment="1">
      <alignment horizontal="center" vertical="center" wrapText="1"/>
    </xf>
    <xf numFmtId="0" fontId="56" fillId="24" borderId="23" xfId="0" applyFont="1" applyFill="1" applyBorder="1" applyAlignment="1">
      <alignment horizontal="center" vertical="center" wrapText="1"/>
    </xf>
    <xf numFmtId="0" fontId="30" fillId="0" borderId="17" xfId="0" applyFont="1" applyBorder="1" applyAlignment="1">
      <alignment horizontal="center"/>
    </xf>
    <xf numFmtId="0" fontId="30" fillId="0" borderId="18" xfId="0" applyFont="1" applyBorder="1" applyAlignment="1">
      <alignment horizontal="center"/>
    </xf>
    <xf numFmtId="0" fontId="56" fillId="24" borderId="60" xfId="0" applyFont="1" applyFill="1" applyBorder="1" applyAlignment="1">
      <alignment horizontal="center" vertical="center" wrapText="1"/>
    </xf>
    <xf numFmtId="0" fontId="56" fillId="24" borderId="61" xfId="0" applyFont="1" applyFill="1" applyBorder="1" applyAlignment="1">
      <alignment horizontal="center" vertical="center" wrapText="1"/>
    </xf>
    <xf numFmtId="0" fontId="56" fillId="24" borderId="62" xfId="0" applyFont="1" applyFill="1" applyBorder="1" applyAlignment="1">
      <alignment horizontal="center" vertical="center" wrapText="1"/>
    </xf>
    <xf numFmtId="0" fontId="56" fillId="24" borderId="56" xfId="0" applyFont="1" applyFill="1" applyBorder="1" applyAlignment="1">
      <alignment horizontal="center" vertical="center" wrapText="1"/>
    </xf>
    <xf numFmtId="0" fontId="56" fillId="24" borderId="13" xfId="0" applyFont="1" applyFill="1" applyBorder="1" applyAlignment="1">
      <alignment horizontal="center" vertical="center" wrapText="1"/>
    </xf>
    <xf numFmtId="0" fontId="56" fillId="24" borderId="15" xfId="0" applyFont="1" applyFill="1" applyBorder="1" applyAlignment="1">
      <alignment horizontal="center" vertical="center" wrapText="1"/>
    </xf>
    <xf numFmtId="0" fontId="33" fillId="0" borderId="0" xfId="0" applyFont="1" applyAlignment="1">
      <alignment horizontal="center" vertical="center"/>
    </xf>
    <xf numFmtId="0" fontId="54" fillId="0" borderId="0" xfId="0" applyFont="1" applyAlignment="1">
      <alignment horizontal="center" wrapText="1"/>
    </xf>
    <xf numFmtId="0" fontId="54" fillId="0" borderId="0" xfId="0" applyFont="1" applyAlignment="1">
      <alignment horizontal="center"/>
    </xf>
    <xf numFmtId="0" fontId="55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4 Трудовые ресурсы" xfId="52"/>
    <cellStyle name="Обычный_6 Расходы" xfId="53"/>
    <cellStyle name="Обычный_6_1 Доходы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h2\&#1086;&#1073;&#1084;&#1077;&#1085;\&#1054;&#1090;&#1095;&#1077;&#1090;&#1099;%20&#1074;%20&#1050;&#1086;&#1084;&#1080;&#1090;&#1077;&#1090;%20&#1092;&#1080;&#1085;&#1072;&#1085;&#1089;&#1086;&#1074;\2011\&#1057;&#1077;&#1085;&#1090;&#1103;&#1073;&#1088;&#1100;\&#1089;&#1077;&#1085;&#1090;&#1103;&#1073;&#1088;&#1100;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мета расх"/>
      <sheetName val="Четверг"/>
      <sheetName val="117 ф"/>
      <sheetName val="информ"/>
      <sheetName val="Исп бюдж"/>
      <sheetName val="184"/>
      <sheetName val="127ф ВУС"/>
      <sheetName val="Сведенья"/>
      <sheetName val="отчет админ"/>
      <sheetName val="ф. 0503177"/>
      <sheetName val="125-560"/>
      <sheetName val="125-660"/>
      <sheetName val="125-830"/>
      <sheetName val="Свод"/>
      <sheetName val="прил 1"/>
      <sheetName val="прил 2"/>
      <sheetName val="прил 3"/>
      <sheetName val="прил 4"/>
      <sheetName val="прил 5"/>
      <sheetName val="прил 6"/>
      <sheetName val="прил 8"/>
      <sheetName val="прил 12"/>
      <sheetName val="прил 13"/>
      <sheetName val="Использ субсидий"/>
    </sheetNames>
    <sheetDataSet>
      <sheetData sheetId="2">
        <row r="15">
          <cell r="F15">
            <v>164459</v>
          </cell>
        </row>
        <row r="16">
          <cell r="F16">
            <v>4828834</v>
          </cell>
        </row>
        <row r="24">
          <cell r="F24">
            <v>27060</v>
          </cell>
        </row>
        <row r="25">
          <cell r="F25">
            <v>4634904.83</v>
          </cell>
        </row>
        <row r="28">
          <cell r="F28">
            <v>2593302.4699999997</v>
          </cell>
        </row>
        <row r="31">
          <cell r="F31">
            <v>149700.36999999997</v>
          </cell>
        </row>
        <row r="33">
          <cell r="F33">
            <v>238970</v>
          </cell>
        </row>
        <row r="34">
          <cell r="F34">
            <v>1002090.59</v>
          </cell>
        </row>
        <row r="46">
          <cell r="F46">
            <v>167249.91999999998</v>
          </cell>
        </row>
        <row r="51">
          <cell r="F51">
            <v>857609.76</v>
          </cell>
        </row>
        <row r="57">
          <cell r="F57">
            <v>4694797.199999999</v>
          </cell>
        </row>
        <row r="104">
          <cell r="F104">
            <v>76913.56999999999</v>
          </cell>
        </row>
        <row r="105">
          <cell r="F105">
            <v>25644.489999999998</v>
          </cell>
        </row>
        <row r="110">
          <cell r="F110">
            <v>281105</v>
          </cell>
        </row>
        <row r="111">
          <cell r="F111">
            <v>73088.11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3"/>
  <sheetViews>
    <sheetView tabSelected="1" workbookViewId="0" topLeftCell="A1">
      <selection activeCell="D13" sqref="D13"/>
    </sheetView>
  </sheetViews>
  <sheetFormatPr defaultColWidth="8.875" defaultRowHeight="12.75"/>
  <cols>
    <col min="1" max="1" width="5.00390625" style="2" customWidth="1"/>
    <col min="2" max="2" width="48.75390625" style="1" customWidth="1"/>
    <col min="3" max="3" width="14.375" style="2" customWidth="1"/>
    <col min="4" max="4" width="11.25390625" style="1" customWidth="1"/>
    <col min="5" max="5" width="11.625" style="1" customWidth="1"/>
    <col min="6" max="6" width="8.875" style="1" customWidth="1"/>
    <col min="7" max="7" width="10.875" style="1" bestFit="1" customWidth="1"/>
    <col min="8" max="9" width="8.875" style="1" customWidth="1"/>
    <col min="10" max="10" width="10.875" style="1" bestFit="1" customWidth="1"/>
    <col min="11" max="16384" width="8.875" style="1" customWidth="1"/>
  </cols>
  <sheetData>
    <row r="1" spans="1:5" ht="13.5" customHeight="1">
      <c r="A1" s="273" t="s">
        <v>0</v>
      </c>
      <c r="B1" s="273"/>
      <c r="C1" s="273"/>
      <c r="D1" s="273"/>
      <c r="E1" s="273"/>
    </row>
    <row r="2" spans="1:5" ht="17.25" customHeight="1">
      <c r="A2" s="274" t="s">
        <v>1</v>
      </c>
      <c r="B2" s="274"/>
      <c r="C2" s="274"/>
      <c r="D2" s="274"/>
      <c r="E2" s="274"/>
    </row>
    <row r="3" spans="1:5" ht="52.5" customHeight="1">
      <c r="A3" s="278" t="s">
        <v>2</v>
      </c>
      <c r="B3" s="278"/>
      <c r="C3" s="278"/>
      <c r="D3" s="278"/>
      <c r="E3" s="278"/>
    </row>
    <row r="4" spans="1:5" ht="13.5" customHeight="1">
      <c r="A4" s="259" t="s">
        <v>3</v>
      </c>
      <c r="B4" s="259"/>
      <c r="C4" s="259"/>
      <c r="D4" s="259"/>
      <c r="E4" s="259"/>
    </row>
    <row r="5" spans="1:5" ht="17.25" customHeight="1">
      <c r="A5" s="275" t="s">
        <v>4</v>
      </c>
      <c r="B5" s="275"/>
      <c r="C5" s="275"/>
      <c r="D5" s="275"/>
      <c r="E5" s="275"/>
    </row>
    <row r="6" ht="13.5" customHeight="1" thickBot="1">
      <c r="E6" s="3"/>
    </row>
    <row r="7" spans="1:5" ht="24" customHeight="1">
      <c r="A7" s="264" t="s">
        <v>5</v>
      </c>
      <c r="B7" s="276" t="s">
        <v>6</v>
      </c>
      <c r="C7" s="266" t="s">
        <v>7</v>
      </c>
      <c r="D7" s="271" t="s">
        <v>8</v>
      </c>
      <c r="E7" s="279" t="s">
        <v>9</v>
      </c>
    </row>
    <row r="8" spans="1:5" ht="30" customHeight="1" thickBot="1">
      <c r="A8" s="265"/>
      <c r="B8" s="277"/>
      <c r="C8" s="267"/>
      <c r="D8" s="272"/>
      <c r="E8" s="280"/>
    </row>
    <row r="9" spans="1:5" ht="15" customHeight="1" thickBot="1">
      <c r="A9" s="253" t="s">
        <v>10</v>
      </c>
      <c r="B9" s="254"/>
      <c r="C9" s="254"/>
      <c r="D9" s="261"/>
      <c r="E9" s="262"/>
    </row>
    <row r="10" spans="1:7" ht="25.5">
      <c r="A10" s="4" t="s">
        <v>11</v>
      </c>
      <c r="B10" s="5" t="s">
        <v>12</v>
      </c>
      <c r="C10" s="6" t="s">
        <v>13</v>
      </c>
      <c r="D10" s="7">
        <v>7290</v>
      </c>
      <c r="E10" s="8">
        <v>18.0375647668394</v>
      </c>
      <c r="G10" s="217"/>
    </row>
    <row r="11" spans="1:7" ht="12.75">
      <c r="A11" s="10" t="s">
        <v>14</v>
      </c>
      <c r="B11" s="11" t="s">
        <v>15</v>
      </c>
      <c r="C11" s="12" t="s">
        <v>13</v>
      </c>
      <c r="D11" s="13">
        <v>31</v>
      </c>
      <c r="E11" s="8">
        <v>-12.056737588652481</v>
      </c>
      <c r="G11" s="218"/>
    </row>
    <row r="12" spans="1:7" ht="12.75">
      <c r="A12" s="10" t="s">
        <v>16</v>
      </c>
      <c r="B12" s="11" t="s">
        <v>17</v>
      </c>
      <c r="C12" s="12" t="s">
        <v>13</v>
      </c>
      <c r="D12" s="13">
        <v>67</v>
      </c>
      <c r="E12" s="8">
        <v>-3.9426523297491087</v>
      </c>
      <c r="G12" s="218"/>
    </row>
    <row r="13" spans="1:8" ht="12.75">
      <c r="A13" s="10" t="s">
        <v>18</v>
      </c>
      <c r="B13" s="11" t="s">
        <v>19</v>
      </c>
      <c r="C13" s="12" t="s">
        <v>13</v>
      </c>
      <c r="D13" s="13">
        <v>-37</v>
      </c>
      <c r="E13" s="8">
        <v>-6.329113924050631</v>
      </c>
      <c r="F13" s="15"/>
      <c r="G13" s="219"/>
      <c r="H13" s="15"/>
    </row>
    <row r="14" spans="1:8" ht="12.75">
      <c r="A14" s="16" t="s">
        <v>20</v>
      </c>
      <c r="B14" s="11" t="s">
        <v>21</v>
      </c>
      <c r="C14" s="17" t="s">
        <v>22</v>
      </c>
      <c r="D14" s="18">
        <f>D11/D10*1000</f>
        <v>4.252400548696845</v>
      </c>
      <c r="E14" s="8">
        <v>-25.495529677300112</v>
      </c>
      <c r="F14" s="15"/>
      <c r="G14" s="221"/>
      <c r="H14" s="15"/>
    </row>
    <row r="15" spans="1:8" ht="12.75">
      <c r="A15" s="10" t="s">
        <v>23</v>
      </c>
      <c r="B15" s="11" t="s">
        <v>24</v>
      </c>
      <c r="C15" s="17" t="s">
        <v>22</v>
      </c>
      <c r="D15" s="18">
        <f>D12/D10*1000</f>
        <v>9.190672153635116</v>
      </c>
      <c r="E15" s="8">
        <v>-18.621374593762766</v>
      </c>
      <c r="F15" s="15"/>
      <c r="G15" s="221"/>
      <c r="H15" s="15"/>
    </row>
    <row r="16" spans="1:8" ht="12.75">
      <c r="A16" s="16" t="s">
        <v>25</v>
      </c>
      <c r="B16" s="11" t="s">
        <v>26</v>
      </c>
      <c r="C16" s="17" t="s">
        <v>22</v>
      </c>
      <c r="D16" s="19">
        <f>D14-D15</f>
        <v>-4.938271604938271</v>
      </c>
      <c r="E16" s="8">
        <v>-11.597781356235473</v>
      </c>
      <c r="F16" s="15"/>
      <c r="G16" s="222"/>
      <c r="H16" s="15"/>
    </row>
    <row r="17" spans="1:8" ht="13.5" customHeight="1" thickBot="1">
      <c r="A17" s="20" t="s">
        <v>27</v>
      </c>
      <c r="B17" s="21" t="s">
        <v>28</v>
      </c>
      <c r="C17" s="17" t="s">
        <v>22</v>
      </c>
      <c r="D17" s="22">
        <v>-0.014</v>
      </c>
      <c r="E17" s="8">
        <v>-12.5</v>
      </c>
      <c r="F17" s="15"/>
      <c r="G17" s="223"/>
      <c r="H17" s="15"/>
    </row>
    <row r="18" spans="1:5" ht="15" customHeight="1" hidden="1" thickBot="1">
      <c r="A18" s="253" t="s">
        <v>289</v>
      </c>
      <c r="B18" s="254"/>
      <c r="C18" s="254"/>
      <c r="D18" s="254"/>
      <c r="E18" s="255"/>
    </row>
    <row r="19" spans="1:5" ht="25.5" customHeight="1" hidden="1">
      <c r="A19" s="178" t="s">
        <v>29</v>
      </c>
      <c r="B19" s="23" t="s">
        <v>30</v>
      </c>
      <c r="C19" s="24" t="s">
        <v>13</v>
      </c>
      <c r="D19" s="25"/>
      <c r="E19" s="26"/>
    </row>
    <row r="20" spans="1:5" ht="11.25" customHeight="1" hidden="1">
      <c r="A20" s="250"/>
      <c r="B20" s="247" t="s">
        <v>31</v>
      </c>
      <c r="C20" s="248"/>
      <c r="D20" s="248"/>
      <c r="E20" s="249"/>
    </row>
    <row r="21" spans="1:5" ht="12.75" hidden="1">
      <c r="A21" s="250"/>
      <c r="B21" s="28" t="s">
        <v>32</v>
      </c>
      <c r="C21" s="12" t="s">
        <v>13</v>
      </c>
      <c r="D21" s="29"/>
      <c r="E21" s="30"/>
    </row>
    <row r="22" spans="1:5" ht="12.75" hidden="1">
      <c r="A22" s="250"/>
      <c r="B22" s="28" t="s">
        <v>33</v>
      </c>
      <c r="C22" s="12" t="s">
        <v>13</v>
      </c>
      <c r="D22" s="29"/>
      <c r="E22" s="30"/>
    </row>
    <row r="23" spans="1:5" ht="12.75" hidden="1">
      <c r="A23" s="250"/>
      <c r="B23" s="28" t="s">
        <v>34</v>
      </c>
      <c r="C23" s="12" t="s">
        <v>13</v>
      </c>
      <c r="D23" s="29"/>
      <c r="E23" s="30"/>
    </row>
    <row r="24" spans="1:5" ht="12.75" customHeight="1" hidden="1">
      <c r="A24" s="250"/>
      <c r="B24" s="28" t="s">
        <v>35</v>
      </c>
      <c r="C24" s="12" t="s">
        <v>13</v>
      </c>
      <c r="D24" s="29"/>
      <c r="E24" s="30"/>
    </row>
    <row r="25" spans="1:5" ht="12.75" hidden="1">
      <c r="A25" s="250"/>
      <c r="B25" s="28" t="s">
        <v>36</v>
      </c>
      <c r="C25" s="12" t="s">
        <v>13</v>
      </c>
      <c r="D25" s="29"/>
      <c r="E25" s="30"/>
    </row>
    <row r="26" spans="1:5" ht="37.5" customHeight="1" hidden="1">
      <c r="A26" s="250"/>
      <c r="B26" s="28" t="s">
        <v>37</v>
      </c>
      <c r="C26" s="12" t="s">
        <v>13</v>
      </c>
      <c r="D26" s="29"/>
      <c r="E26" s="30"/>
    </row>
    <row r="27" spans="1:5" ht="12.75" hidden="1">
      <c r="A27" s="250"/>
      <c r="B27" s="28" t="s">
        <v>38</v>
      </c>
      <c r="C27" s="12" t="s">
        <v>13</v>
      </c>
      <c r="D27" s="29"/>
      <c r="E27" s="30"/>
    </row>
    <row r="28" spans="1:5" ht="12.75" hidden="1">
      <c r="A28" s="250"/>
      <c r="B28" s="28" t="s">
        <v>39</v>
      </c>
      <c r="C28" s="12" t="s">
        <v>13</v>
      </c>
      <c r="D28" s="29"/>
      <c r="E28" s="30"/>
    </row>
    <row r="29" spans="1:5" ht="12.75" hidden="1">
      <c r="A29" s="250"/>
      <c r="B29" s="28" t="s">
        <v>40</v>
      </c>
      <c r="C29" s="12" t="s">
        <v>13</v>
      </c>
      <c r="D29" s="29"/>
      <c r="E29" s="30"/>
    </row>
    <row r="30" spans="1:5" ht="25.5" hidden="1">
      <c r="A30" s="250"/>
      <c r="B30" s="28" t="s">
        <v>41</v>
      </c>
      <c r="C30" s="12" t="s">
        <v>13</v>
      </c>
      <c r="D30" s="29"/>
      <c r="E30" s="30"/>
    </row>
    <row r="31" spans="1:5" ht="25.5" hidden="1">
      <c r="A31" s="251"/>
      <c r="B31" s="28" t="s">
        <v>42</v>
      </c>
      <c r="C31" s="12" t="s">
        <v>13</v>
      </c>
      <c r="D31" s="29"/>
      <c r="E31" s="30"/>
    </row>
    <row r="32" spans="1:5" ht="24" customHeight="1" hidden="1">
      <c r="A32" s="10" t="s">
        <v>43</v>
      </c>
      <c r="B32" s="21" t="s">
        <v>44</v>
      </c>
      <c r="C32" s="12" t="s">
        <v>45</v>
      </c>
      <c r="D32" s="32"/>
      <c r="E32" s="30"/>
    </row>
    <row r="33" spans="1:5" ht="25.5" hidden="1">
      <c r="A33" s="231" t="s">
        <v>46</v>
      </c>
      <c r="B33" s="11" t="s">
        <v>47</v>
      </c>
      <c r="C33" s="12" t="s">
        <v>48</v>
      </c>
      <c r="D33" s="29"/>
      <c r="E33" s="30"/>
    </row>
    <row r="34" spans="1:5" ht="12.75" hidden="1">
      <c r="A34" s="250"/>
      <c r="B34" s="247" t="s">
        <v>49</v>
      </c>
      <c r="C34" s="248"/>
      <c r="D34" s="248"/>
      <c r="E34" s="249"/>
    </row>
    <row r="35" spans="1:5" ht="12.75" hidden="1">
      <c r="A35" s="250"/>
      <c r="B35" s="11" t="s">
        <v>50</v>
      </c>
      <c r="C35" s="12" t="s">
        <v>48</v>
      </c>
      <c r="D35" s="29"/>
      <c r="E35" s="30"/>
    </row>
    <row r="36" spans="1:5" ht="25.5" hidden="1">
      <c r="A36" s="250"/>
      <c r="B36" s="11" t="s">
        <v>51</v>
      </c>
      <c r="C36" s="12"/>
      <c r="D36" s="29"/>
      <c r="E36" s="30"/>
    </row>
    <row r="37" spans="1:5" ht="12.75" hidden="1">
      <c r="A37" s="250"/>
      <c r="B37" s="11"/>
      <c r="C37" s="12"/>
      <c r="D37" s="29"/>
      <c r="E37" s="30"/>
    </row>
    <row r="38" spans="1:5" ht="12.75" hidden="1">
      <c r="A38" s="250"/>
      <c r="B38" s="11"/>
      <c r="C38" s="12"/>
      <c r="D38" s="29"/>
      <c r="E38" s="30"/>
    </row>
    <row r="39" spans="1:5" ht="12.75" hidden="1">
      <c r="A39" s="250"/>
      <c r="B39" s="11" t="s">
        <v>52</v>
      </c>
      <c r="C39" s="12" t="s">
        <v>48</v>
      </c>
      <c r="D39" s="29"/>
      <c r="E39" s="30"/>
    </row>
    <row r="40" spans="1:5" ht="25.5" hidden="1">
      <c r="A40" s="250"/>
      <c r="B40" s="11" t="s">
        <v>51</v>
      </c>
      <c r="C40" s="33"/>
      <c r="D40" s="29"/>
      <c r="E40" s="34"/>
    </row>
    <row r="41" spans="1:5" ht="12.75" hidden="1">
      <c r="A41" s="250"/>
      <c r="B41" s="11"/>
      <c r="C41" s="33"/>
      <c r="D41" s="29"/>
      <c r="E41" s="34"/>
    </row>
    <row r="42" spans="1:5" ht="12.75" hidden="1">
      <c r="A42" s="250"/>
      <c r="B42" s="11"/>
      <c r="C42" s="33"/>
      <c r="D42" s="29"/>
      <c r="E42" s="34"/>
    </row>
    <row r="43" spans="1:5" ht="12.75" hidden="1">
      <c r="A43" s="250"/>
      <c r="B43" s="268" t="s">
        <v>53</v>
      </c>
      <c r="C43" s="269"/>
      <c r="D43" s="269"/>
      <c r="E43" s="270"/>
    </row>
    <row r="44" spans="1:5" ht="12.75" hidden="1">
      <c r="A44" s="250"/>
      <c r="B44" s="35" t="s">
        <v>32</v>
      </c>
      <c r="C44" s="12" t="s">
        <v>48</v>
      </c>
      <c r="D44" s="29"/>
      <c r="E44" s="30"/>
    </row>
    <row r="45" spans="1:5" ht="12.75" hidden="1">
      <c r="A45" s="250"/>
      <c r="B45" s="35" t="s">
        <v>33</v>
      </c>
      <c r="C45" s="12" t="s">
        <v>48</v>
      </c>
      <c r="D45" s="29"/>
      <c r="E45" s="30"/>
    </row>
    <row r="46" spans="1:5" ht="12.75" hidden="1">
      <c r="A46" s="250"/>
      <c r="B46" s="35" t="s">
        <v>34</v>
      </c>
      <c r="C46" s="12" t="s">
        <v>48</v>
      </c>
      <c r="D46" s="29"/>
      <c r="E46" s="30"/>
    </row>
    <row r="47" spans="1:5" ht="12.75" customHeight="1" hidden="1">
      <c r="A47" s="250"/>
      <c r="B47" s="35" t="s">
        <v>35</v>
      </c>
      <c r="C47" s="12" t="s">
        <v>48</v>
      </c>
      <c r="D47" s="29"/>
      <c r="E47" s="30"/>
    </row>
    <row r="48" spans="1:5" ht="12.75" hidden="1">
      <c r="A48" s="250"/>
      <c r="B48" s="35" t="s">
        <v>36</v>
      </c>
      <c r="C48" s="12" t="s">
        <v>48</v>
      </c>
      <c r="D48" s="29"/>
      <c r="E48" s="30"/>
    </row>
    <row r="49" spans="1:5" ht="36" customHeight="1" hidden="1">
      <c r="A49" s="250"/>
      <c r="B49" s="35" t="s">
        <v>37</v>
      </c>
      <c r="C49" s="12" t="s">
        <v>48</v>
      </c>
      <c r="D49" s="29"/>
      <c r="E49" s="30"/>
    </row>
    <row r="50" spans="1:5" ht="11.25" customHeight="1" hidden="1">
      <c r="A50" s="250"/>
      <c r="B50" s="35" t="s">
        <v>38</v>
      </c>
      <c r="C50" s="12" t="s">
        <v>48</v>
      </c>
      <c r="D50" s="29"/>
      <c r="E50" s="30"/>
    </row>
    <row r="51" spans="1:5" ht="12.75" hidden="1">
      <c r="A51" s="250"/>
      <c r="B51" s="35" t="s">
        <v>39</v>
      </c>
      <c r="C51" s="12" t="s">
        <v>48</v>
      </c>
      <c r="D51" s="29"/>
      <c r="E51" s="30"/>
    </row>
    <row r="52" spans="1:5" ht="12.75" hidden="1">
      <c r="A52" s="250"/>
      <c r="B52" s="35" t="s">
        <v>40</v>
      </c>
      <c r="C52" s="12" t="s">
        <v>48</v>
      </c>
      <c r="D52" s="29"/>
      <c r="E52" s="30"/>
    </row>
    <row r="53" spans="1:5" ht="25.5" hidden="1">
      <c r="A53" s="250"/>
      <c r="B53" s="35" t="s">
        <v>41</v>
      </c>
      <c r="C53" s="12" t="s">
        <v>48</v>
      </c>
      <c r="D53" s="29"/>
      <c r="E53" s="30"/>
    </row>
    <row r="54" spans="1:5" ht="24" customHeight="1" hidden="1">
      <c r="A54" s="251"/>
      <c r="B54" s="35" t="s">
        <v>42</v>
      </c>
      <c r="C54" s="12" t="s">
        <v>48</v>
      </c>
      <c r="D54" s="29"/>
      <c r="E54" s="30"/>
    </row>
    <row r="55" spans="1:5" ht="25.5" hidden="1">
      <c r="A55" s="231" t="s">
        <v>54</v>
      </c>
      <c r="B55" s="11" t="s">
        <v>55</v>
      </c>
      <c r="C55" s="36" t="s">
        <v>56</v>
      </c>
      <c r="D55" s="29"/>
      <c r="E55" s="30"/>
    </row>
    <row r="56" spans="1:5" ht="12.75" hidden="1">
      <c r="A56" s="250"/>
      <c r="B56" s="247" t="s">
        <v>57</v>
      </c>
      <c r="C56" s="248"/>
      <c r="D56" s="248"/>
      <c r="E56" s="249"/>
    </row>
    <row r="57" spans="1:5" ht="12.75" hidden="1">
      <c r="A57" s="250"/>
      <c r="B57" s="28" t="s">
        <v>32</v>
      </c>
      <c r="C57" s="36" t="s">
        <v>56</v>
      </c>
      <c r="D57" s="29"/>
      <c r="E57" s="30"/>
    </row>
    <row r="58" spans="1:5" ht="12.75" hidden="1">
      <c r="A58" s="250"/>
      <c r="B58" s="28" t="s">
        <v>33</v>
      </c>
      <c r="C58" s="36" t="s">
        <v>56</v>
      </c>
      <c r="D58" s="29"/>
      <c r="E58" s="30"/>
    </row>
    <row r="59" spans="1:5" ht="12.75" hidden="1">
      <c r="A59" s="250"/>
      <c r="B59" s="28" t="s">
        <v>34</v>
      </c>
      <c r="C59" s="36" t="s">
        <v>56</v>
      </c>
      <c r="D59" s="29"/>
      <c r="E59" s="30"/>
    </row>
    <row r="60" spans="1:5" ht="12.75" customHeight="1" hidden="1">
      <c r="A60" s="250"/>
      <c r="B60" s="28" t="s">
        <v>35</v>
      </c>
      <c r="C60" s="36" t="s">
        <v>56</v>
      </c>
      <c r="D60" s="29"/>
      <c r="E60" s="30"/>
    </row>
    <row r="61" spans="1:5" ht="12.75" hidden="1">
      <c r="A61" s="250"/>
      <c r="B61" s="28" t="s">
        <v>36</v>
      </c>
      <c r="C61" s="36" t="s">
        <v>56</v>
      </c>
      <c r="D61" s="29"/>
      <c r="E61" s="30"/>
    </row>
    <row r="62" spans="1:5" ht="36.75" customHeight="1" hidden="1">
      <c r="A62" s="250"/>
      <c r="B62" s="28" t="s">
        <v>37</v>
      </c>
      <c r="C62" s="36" t="s">
        <v>56</v>
      </c>
      <c r="D62" s="29"/>
      <c r="E62" s="30"/>
    </row>
    <row r="63" spans="1:5" ht="12.75" hidden="1">
      <c r="A63" s="250"/>
      <c r="B63" s="28" t="s">
        <v>38</v>
      </c>
      <c r="C63" s="36" t="s">
        <v>56</v>
      </c>
      <c r="D63" s="29"/>
      <c r="E63" s="30"/>
    </row>
    <row r="64" spans="1:5" ht="12.75" hidden="1">
      <c r="A64" s="250"/>
      <c r="B64" s="28" t="s">
        <v>39</v>
      </c>
      <c r="C64" s="36" t="s">
        <v>56</v>
      </c>
      <c r="D64" s="29"/>
      <c r="E64" s="30"/>
    </row>
    <row r="65" spans="1:5" ht="12.75" hidden="1">
      <c r="A65" s="250"/>
      <c r="B65" s="28" t="s">
        <v>40</v>
      </c>
      <c r="C65" s="36" t="s">
        <v>56</v>
      </c>
      <c r="D65" s="29"/>
      <c r="E65" s="30"/>
    </row>
    <row r="66" spans="1:5" ht="25.5" hidden="1">
      <c r="A66" s="250"/>
      <c r="B66" s="28" t="s">
        <v>41</v>
      </c>
      <c r="C66" s="36" t="s">
        <v>56</v>
      </c>
      <c r="D66" s="29"/>
      <c r="E66" s="30"/>
    </row>
    <row r="67" spans="1:5" ht="26.25" hidden="1" thickBot="1">
      <c r="A67" s="263"/>
      <c r="B67" s="38" t="s">
        <v>42</v>
      </c>
      <c r="C67" s="39" t="s">
        <v>56</v>
      </c>
      <c r="D67" s="40"/>
      <c r="E67" s="41"/>
    </row>
    <row r="68" spans="1:5" ht="15.75" customHeight="1" hidden="1" thickBot="1">
      <c r="A68" s="253" t="s">
        <v>290</v>
      </c>
      <c r="B68" s="254"/>
      <c r="C68" s="254"/>
      <c r="D68" s="254"/>
      <c r="E68" s="255"/>
    </row>
    <row r="69" spans="1:5" ht="66.75" customHeight="1" hidden="1">
      <c r="A69" s="42" t="s">
        <v>58</v>
      </c>
      <c r="B69" s="23" t="s">
        <v>59</v>
      </c>
      <c r="C69" s="43" t="s">
        <v>60</v>
      </c>
      <c r="D69" s="44"/>
      <c r="E69" s="45"/>
    </row>
    <row r="70" spans="1:5" ht="37.5" customHeight="1" hidden="1">
      <c r="A70" s="12" t="s">
        <v>61</v>
      </c>
      <c r="B70" s="46" t="s">
        <v>62</v>
      </c>
      <c r="C70" s="12" t="s">
        <v>63</v>
      </c>
      <c r="D70" s="29"/>
      <c r="E70" s="29"/>
    </row>
    <row r="71" spans="1:5" ht="21.75" customHeight="1" hidden="1">
      <c r="A71" s="12"/>
      <c r="B71" s="46"/>
      <c r="C71" s="12"/>
      <c r="D71" s="29"/>
      <c r="E71" s="29"/>
    </row>
    <row r="72" spans="1:5" ht="20.25" customHeight="1" hidden="1">
      <c r="A72" s="12"/>
      <c r="B72" s="46"/>
      <c r="C72" s="12"/>
      <c r="D72" s="29"/>
      <c r="E72" s="29"/>
    </row>
    <row r="73" spans="1:5" ht="21.75" customHeight="1" hidden="1">
      <c r="A73" s="12"/>
      <c r="B73" s="46"/>
      <c r="C73" s="12"/>
      <c r="D73" s="29"/>
      <c r="E73" s="29"/>
    </row>
    <row r="74" spans="1:5" ht="20.25" customHeight="1" hidden="1">
      <c r="A74" s="12"/>
      <c r="B74" s="46"/>
      <c r="C74" s="12"/>
      <c r="D74" s="29"/>
      <c r="E74" s="29"/>
    </row>
    <row r="75" spans="1:5" ht="23.25" customHeight="1" hidden="1">
      <c r="A75" s="12"/>
      <c r="B75" s="46"/>
      <c r="C75" s="12"/>
      <c r="D75" s="29"/>
      <c r="E75" s="29"/>
    </row>
    <row r="76" spans="1:5" ht="23.25" customHeight="1" hidden="1">
      <c r="A76" s="12"/>
      <c r="B76" s="46"/>
      <c r="C76" s="12"/>
      <c r="D76" s="29"/>
      <c r="E76" s="29"/>
    </row>
    <row r="77" spans="1:5" s="47" customFormat="1" ht="14.25" customHeight="1" hidden="1" thickBot="1">
      <c r="A77" s="260" t="s">
        <v>291</v>
      </c>
      <c r="B77" s="261"/>
      <c r="C77" s="261"/>
      <c r="D77" s="261"/>
      <c r="E77" s="262"/>
    </row>
    <row r="78" spans="1:5" ht="25.5" hidden="1">
      <c r="A78" s="178" t="s">
        <v>64</v>
      </c>
      <c r="B78" s="48" t="s">
        <v>65</v>
      </c>
      <c r="C78" s="43" t="s">
        <v>60</v>
      </c>
      <c r="D78" s="44"/>
      <c r="E78" s="45"/>
    </row>
    <row r="79" spans="1:5" ht="12.75" hidden="1">
      <c r="A79" s="250"/>
      <c r="B79" s="256" t="s">
        <v>66</v>
      </c>
      <c r="C79" s="257"/>
      <c r="D79" s="257"/>
      <c r="E79" s="258"/>
    </row>
    <row r="80" spans="1:5" ht="12.75" hidden="1">
      <c r="A80" s="250"/>
      <c r="B80" s="49" t="s">
        <v>67</v>
      </c>
      <c r="C80" s="36" t="s">
        <v>60</v>
      </c>
      <c r="D80" s="29"/>
      <c r="E80" s="30"/>
    </row>
    <row r="81" spans="1:5" ht="13.5" hidden="1" thickBot="1">
      <c r="A81" s="251"/>
      <c r="B81" s="49" t="s">
        <v>68</v>
      </c>
      <c r="C81" s="36" t="s">
        <v>60</v>
      </c>
      <c r="D81" s="29"/>
      <c r="E81" s="30"/>
    </row>
    <row r="82" spans="1:5" s="50" customFormat="1" ht="27" customHeight="1" hidden="1">
      <c r="A82" s="158" t="s">
        <v>69</v>
      </c>
      <c r="B82" s="48" t="s">
        <v>70</v>
      </c>
      <c r="C82" s="48"/>
      <c r="D82" s="48"/>
      <c r="E82" s="48"/>
    </row>
    <row r="83" spans="1:5" s="50" customFormat="1" ht="12" customHeight="1" hidden="1">
      <c r="A83" s="130"/>
      <c r="B83" s="51" t="s">
        <v>71</v>
      </c>
      <c r="C83" s="52" t="s">
        <v>63</v>
      </c>
      <c r="D83" s="51"/>
      <c r="E83" s="53"/>
    </row>
    <row r="84" spans="1:5" s="50" customFormat="1" ht="12.75" hidden="1">
      <c r="A84" s="130"/>
      <c r="B84" s="51" t="s">
        <v>72</v>
      </c>
      <c r="C84" s="52" t="s">
        <v>63</v>
      </c>
      <c r="D84" s="51"/>
      <c r="E84" s="53"/>
    </row>
    <row r="85" spans="1:5" s="50" customFormat="1" ht="12" customHeight="1" hidden="1">
      <c r="A85" s="130"/>
      <c r="B85" s="51" t="s">
        <v>73</v>
      </c>
      <c r="C85" s="52" t="s">
        <v>63</v>
      </c>
      <c r="D85" s="51"/>
      <c r="E85" s="53"/>
    </row>
    <row r="86" spans="1:5" s="50" customFormat="1" ht="11.25" customHeight="1" hidden="1">
      <c r="A86" s="130"/>
      <c r="B86" s="51" t="s">
        <v>74</v>
      </c>
      <c r="C86" s="52" t="s">
        <v>63</v>
      </c>
      <c r="D86" s="51"/>
      <c r="E86" s="53"/>
    </row>
    <row r="87" spans="1:5" s="50" customFormat="1" ht="10.5" customHeight="1" hidden="1">
      <c r="A87" s="130"/>
      <c r="B87" s="51" t="s">
        <v>75</v>
      </c>
      <c r="C87" s="52" t="s">
        <v>76</v>
      </c>
      <c r="D87" s="51"/>
      <c r="E87" s="53"/>
    </row>
    <row r="88" spans="1:5" s="50" customFormat="1" ht="12" customHeight="1" hidden="1" thickBot="1">
      <c r="A88" s="131"/>
      <c r="B88" s="51" t="s">
        <v>77</v>
      </c>
      <c r="C88" s="52" t="s">
        <v>78</v>
      </c>
      <c r="D88" s="51"/>
      <c r="E88" s="53"/>
    </row>
    <row r="89" spans="1:5" ht="15.75" customHeight="1" thickBot="1">
      <c r="A89" s="253" t="s">
        <v>292</v>
      </c>
      <c r="B89" s="254"/>
      <c r="C89" s="254"/>
      <c r="D89" s="254"/>
      <c r="E89" s="255"/>
    </row>
    <row r="90" spans="1:6" ht="12.75">
      <c r="A90" s="42" t="s">
        <v>79</v>
      </c>
      <c r="B90" s="54" t="s">
        <v>80</v>
      </c>
      <c r="C90" s="43" t="s">
        <v>81</v>
      </c>
      <c r="D90" s="55">
        <v>111188</v>
      </c>
      <c r="E90" s="56">
        <v>377.591168764228</v>
      </c>
      <c r="F90" s="50"/>
    </row>
    <row r="91" spans="1:6" ht="12.75">
      <c r="A91" s="10" t="s">
        <v>82</v>
      </c>
      <c r="B91" s="21" t="s">
        <v>83</v>
      </c>
      <c r="C91" s="36" t="s">
        <v>81</v>
      </c>
      <c r="D91" s="57">
        <v>0</v>
      </c>
      <c r="E91" s="58"/>
      <c r="F91" s="50"/>
    </row>
    <row r="92" spans="1:6" ht="13.5" thickBot="1">
      <c r="A92" s="59" t="s">
        <v>84</v>
      </c>
      <c r="B92" s="60" t="s">
        <v>85</v>
      </c>
      <c r="C92" s="39" t="s">
        <v>81</v>
      </c>
      <c r="D92" s="61">
        <v>11837.7</v>
      </c>
      <c r="E92" s="56">
        <v>1475.4192174607401</v>
      </c>
      <c r="F92" s="50"/>
    </row>
    <row r="93" spans="1:5" ht="15.75" customHeight="1" hidden="1" thickBot="1">
      <c r="A93" s="253" t="s">
        <v>293</v>
      </c>
      <c r="B93" s="254"/>
      <c r="C93" s="254"/>
      <c r="D93" s="254"/>
      <c r="E93" s="255"/>
    </row>
    <row r="94" spans="1:5" ht="12.75" hidden="1">
      <c r="A94" s="178" t="s">
        <v>86</v>
      </c>
      <c r="B94" s="5" t="s">
        <v>87</v>
      </c>
      <c r="C94" s="62" t="s">
        <v>88</v>
      </c>
      <c r="D94" s="63"/>
      <c r="E94" s="64"/>
    </row>
    <row r="95" spans="1:5" ht="12.75" hidden="1">
      <c r="A95" s="250"/>
      <c r="B95" s="247" t="s">
        <v>53</v>
      </c>
      <c r="C95" s="248"/>
      <c r="D95" s="248"/>
      <c r="E95" s="249"/>
    </row>
    <row r="96" spans="1:5" ht="12.75" hidden="1">
      <c r="A96" s="250"/>
      <c r="B96" s="65" t="s">
        <v>32</v>
      </c>
      <c r="C96" s="36" t="s">
        <v>81</v>
      </c>
      <c r="D96" s="29"/>
      <c r="E96" s="30"/>
    </row>
    <row r="97" spans="1:5" ht="12.75" hidden="1">
      <c r="A97" s="250"/>
      <c r="B97" s="65" t="s">
        <v>33</v>
      </c>
      <c r="C97" s="36" t="s">
        <v>81</v>
      </c>
      <c r="D97" s="29"/>
      <c r="E97" s="30"/>
    </row>
    <row r="98" spans="1:5" ht="12.75" hidden="1">
      <c r="A98" s="250"/>
      <c r="B98" s="65" t="s">
        <v>34</v>
      </c>
      <c r="C98" s="36" t="s">
        <v>81</v>
      </c>
      <c r="D98" s="29"/>
      <c r="E98" s="30"/>
    </row>
    <row r="99" spans="1:5" ht="25.5" customHeight="1" hidden="1">
      <c r="A99" s="250"/>
      <c r="B99" s="65" t="s">
        <v>35</v>
      </c>
      <c r="C99" s="36" t="s">
        <v>81</v>
      </c>
      <c r="D99" s="29"/>
      <c r="E99" s="30"/>
    </row>
    <row r="100" spans="1:5" ht="12.75" hidden="1">
      <c r="A100" s="250"/>
      <c r="B100" s="65" t="s">
        <v>36</v>
      </c>
      <c r="C100" s="36" t="s">
        <v>81</v>
      </c>
      <c r="D100" s="29"/>
      <c r="E100" s="30"/>
    </row>
    <row r="101" spans="1:5" ht="37.5" customHeight="1" hidden="1">
      <c r="A101" s="250"/>
      <c r="B101" s="65" t="s">
        <v>37</v>
      </c>
      <c r="C101" s="36" t="s">
        <v>81</v>
      </c>
      <c r="D101" s="29"/>
      <c r="E101" s="30"/>
    </row>
    <row r="102" spans="1:5" ht="12.75" hidden="1">
      <c r="A102" s="250"/>
      <c r="B102" s="65" t="s">
        <v>38</v>
      </c>
      <c r="C102" s="36" t="s">
        <v>81</v>
      </c>
      <c r="D102" s="29"/>
      <c r="E102" s="30"/>
    </row>
    <row r="103" spans="1:5" ht="12.75" hidden="1">
      <c r="A103" s="250"/>
      <c r="B103" s="28" t="s">
        <v>39</v>
      </c>
      <c r="C103" s="36" t="s">
        <v>81</v>
      </c>
      <c r="D103" s="29"/>
      <c r="E103" s="30"/>
    </row>
    <row r="104" spans="1:5" ht="12.75" hidden="1">
      <c r="A104" s="250"/>
      <c r="B104" s="28" t="s">
        <v>40</v>
      </c>
      <c r="C104" s="36" t="s">
        <v>81</v>
      </c>
      <c r="D104" s="29"/>
      <c r="E104" s="30"/>
    </row>
    <row r="105" spans="1:5" ht="25.5" hidden="1">
      <c r="A105" s="250"/>
      <c r="B105" s="28" t="s">
        <v>41</v>
      </c>
      <c r="C105" s="36" t="s">
        <v>81</v>
      </c>
      <c r="D105" s="29"/>
      <c r="E105" s="30"/>
    </row>
    <row r="106" spans="1:5" ht="25.5" hidden="1">
      <c r="A106" s="251"/>
      <c r="B106" s="66" t="s">
        <v>42</v>
      </c>
      <c r="C106" s="36" t="s">
        <v>81</v>
      </c>
      <c r="D106" s="29"/>
      <c r="E106" s="30"/>
    </row>
    <row r="107" spans="1:5" ht="24" customHeight="1" hidden="1">
      <c r="A107" s="231" t="s">
        <v>89</v>
      </c>
      <c r="B107" s="11" t="s">
        <v>90</v>
      </c>
      <c r="C107" s="36" t="s">
        <v>81</v>
      </c>
      <c r="D107" s="29"/>
      <c r="E107" s="30"/>
    </row>
    <row r="108" spans="1:5" ht="12.75" hidden="1">
      <c r="A108" s="250"/>
      <c r="B108" s="247" t="s">
        <v>57</v>
      </c>
      <c r="C108" s="248"/>
      <c r="D108" s="248"/>
      <c r="E108" s="249"/>
    </row>
    <row r="109" spans="1:7" ht="12.75" hidden="1">
      <c r="A109" s="250"/>
      <c r="B109" s="11" t="s">
        <v>91</v>
      </c>
      <c r="C109" s="36" t="s">
        <v>81</v>
      </c>
      <c r="D109" s="32">
        <v>0</v>
      </c>
      <c r="E109" s="67"/>
      <c r="F109" s="68"/>
      <c r="G109" s="68"/>
    </row>
    <row r="110" spans="1:7" ht="12" customHeight="1" hidden="1">
      <c r="A110" s="250"/>
      <c r="B110" s="11" t="s">
        <v>92</v>
      </c>
      <c r="C110" s="36" t="s">
        <v>81</v>
      </c>
      <c r="D110" s="32">
        <v>0</v>
      </c>
      <c r="E110" s="67"/>
      <c r="F110" s="68"/>
      <c r="G110" s="68"/>
    </row>
    <row r="111" spans="1:7" ht="12" customHeight="1" hidden="1">
      <c r="A111" s="250"/>
      <c r="B111" s="11" t="s">
        <v>93</v>
      </c>
      <c r="C111" s="36" t="s">
        <v>81</v>
      </c>
      <c r="D111" s="32">
        <v>0</v>
      </c>
      <c r="E111" s="67"/>
      <c r="F111" s="68"/>
      <c r="G111" s="68"/>
    </row>
    <row r="112" spans="1:7" ht="11.25" customHeight="1" hidden="1">
      <c r="A112" s="250"/>
      <c r="B112" s="11" t="s">
        <v>94</v>
      </c>
      <c r="C112" s="36" t="s">
        <v>81</v>
      </c>
      <c r="D112" s="32"/>
      <c r="E112" s="67"/>
      <c r="F112" s="68"/>
      <c r="G112" s="68"/>
    </row>
    <row r="113" spans="1:7" ht="12" customHeight="1" hidden="1">
      <c r="A113" s="251"/>
      <c r="B113" s="11" t="s">
        <v>95</v>
      </c>
      <c r="C113" s="36" t="s">
        <v>81</v>
      </c>
      <c r="D113" s="32"/>
      <c r="E113" s="67"/>
      <c r="F113" s="68"/>
      <c r="G113" s="68"/>
    </row>
    <row r="114" spans="1:7" ht="12" customHeight="1" hidden="1">
      <c r="A114" s="27" t="s">
        <v>96</v>
      </c>
      <c r="B114" s="69" t="s">
        <v>97</v>
      </c>
      <c r="C114" s="36" t="s">
        <v>81</v>
      </c>
      <c r="D114" s="70"/>
      <c r="E114" s="71"/>
      <c r="F114" s="68"/>
      <c r="G114" s="68"/>
    </row>
    <row r="115" spans="1:7" ht="12" customHeight="1" hidden="1">
      <c r="A115" s="27" t="s">
        <v>98</v>
      </c>
      <c r="B115" s="29" t="s">
        <v>99</v>
      </c>
      <c r="C115" s="12" t="s">
        <v>294</v>
      </c>
      <c r="D115" s="70"/>
      <c r="E115" s="71"/>
      <c r="F115" s="68"/>
      <c r="G115" s="68"/>
    </row>
    <row r="116" spans="1:7" ht="13.5" customHeight="1" hidden="1" thickBot="1">
      <c r="A116" s="72" t="s">
        <v>100</v>
      </c>
      <c r="B116" s="11" t="s">
        <v>101</v>
      </c>
      <c r="C116" s="12" t="s">
        <v>102</v>
      </c>
      <c r="D116" s="70"/>
      <c r="E116" s="71"/>
      <c r="F116" s="68"/>
      <c r="G116" s="68"/>
    </row>
    <row r="117" spans="1:5" ht="15.75" customHeight="1" hidden="1" thickBot="1">
      <c r="A117" s="252" t="s">
        <v>295</v>
      </c>
      <c r="B117" s="220"/>
      <c r="C117" s="220"/>
      <c r="D117" s="220"/>
      <c r="E117" s="194"/>
    </row>
    <row r="118" spans="1:5" ht="32.25" customHeight="1" hidden="1">
      <c r="A118" s="178" t="s">
        <v>103</v>
      </c>
      <c r="B118" s="73" t="s">
        <v>104</v>
      </c>
      <c r="C118" s="62" t="s">
        <v>81</v>
      </c>
      <c r="D118" s="63"/>
      <c r="E118" s="64"/>
    </row>
    <row r="119" spans="1:5" ht="12.75" hidden="1">
      <c r="A119" s="250"/>
      <c r="B119" s="247" t="s">
        <v>105</v>
      </c>
      <c r="C119" s="248"/>
      <c r="D119" s="248"/>
      <c r="E119" s="249"/>
    </row>
    <row r="120" spans="1:5" ht="12.75" hidden="1">
      <c r="A120" s="250"/>
      <c r="B120" s="11" t="s">
        <v>34</v>
      </c>
      <c r="C120" s="36" t="s">
        <v>81</v>
      </c>
      <c r="D120" s="29"/>
      <c r="E120" s="30"/>
    </row>
    <row r="121" spans="1:5" ht="12.75" hidden="1">
      <c r="A121" s="250"/>
      <c r="B121" s="11" t="s">
        <v>106</v>
      </c>
      <c r="C121" s="36" t="s">
        <v>81</v>
      </c>
      <c r="D121" s="29"/>
      <c r="E121" s="30"/>
    </row>
    <row r="122" spans="1:5" ht="12.75" hidden="1">
      <c r="A122" s="251"/>
      <c r="B122" s="11" t="s">
        <v>36</v>
      </c>
      <c r="C122" s="36" t="s">
        <v>81</v>
      </c>
      <c r="D122" s="29"/>
      <c r="E122" s="30"/>
    </row>
    <row r="123" spans="1:5" ht="12.75" hidden="1">
      <c r="A123" s="238" t="s">
        <v>107</v>
      </c>
      <c r="B123" s="235" t="s">
        <v>108</v>
      </c>
      <c r="C123" s="236"/>
      <c r="D123" s="236"/>
      <c r="E123" s="237"/>
    </row>
    <row r="124" spans="1:5" ht="12.75" hidden="1">
      <c r="A124" s="239"/>
      <c r="B124" s="11" t="s">
        <v>109</v>
      </c>
      <c r="C124" s="36" t="s">
        <v>110</v>
      </c>
      <c r="D124" s="29"/>
      <c r="E124" s="30"/>
    </row>
    <row r="125" spans="1:5" ht="12.75" hidden="1">
      <c r="A125" s="239"/>
      <c r="B125" s="11" t="s">
        <v>111</v>
      </c>
      <c r="C125" s="36" t="s">
        <v>110</v>
      </c>
      <c r="D125" s="29"/>
      <c r="E125" s="30"/>
    </row>
    <row r="126" spans="1:5" ht="12.75" customHeight="1" hidden="1" thickBot="1">
      <c r="A126" s="240"/>
      <c r="B126" s="69" t="s">
        <v>112</v>
      </c>
      <c r="C126" s="74" t="s">
        <v>110</v>
      </c>
      <c r="D126" s="75"/>
      <c r="E126" s="76"/>
    </row>
    <row r="127" spans="1:7" ht="34.5" customHeight="1" thickBot="1">
      <c r="A127" s="241" t="s">
        <v>113</v>
      </c>
      <c r="B127" s="242"/>
      <c r="C127" s="242"/>
      <c r="D127" s="242"/>
      <c r="E127" s="243"/>
      <c r="G127" s="77"/>
    </row>
    <row r="128" spans="1:7" ht="15" customHeight="1">
      <c r="A128" s="229" t="s">
        <v>114</v>
      </c>
      <c r="B128" s="78" t="s">
        <v>115</v>
      </c>
      <c r="C128" s="79" t="s">
        <v>81</v>
      </c>
      <c r="D128" s="80">
        <f>D130+D137</f>
        <v>19358.97814</v>
      </c>
      <c r="E128" s="81">
        <v>-38.4749375174132</v>
      </c>
      <c r="G128" s="82"/>
    </row>
    <row r="129" spans="1:7" ht="12.75">
      <c r="A129" s="230"/>
      <c r="B129" s="244" t="s">
        <v>57</v>
      </c>
      <c r="C129" s="245"/>
      <c r="D129" s="245"/>
      <c r="E129" s="246"/>
      <c r="G129" s="83"/>
    </row>
    <row r="130" spans="1:7" ht="12.75">
      <c r="A130" s="230"/>
      <c r="B130" s="84" t="s">
        <v>116</v>
      </c>
      <c r="C130" s="85" t="s">
        <v>81</v>
      </c>
      <c r="D130" s="81">
        <f>D132+D133+D134+D135</f>
        <v>6748.807469999999</v>
      </c>
      <c r="E130" s="81">
        <v>-33.74448863640012</v>
      </c>
      <c r="G130" s="86"/>
    </row>
    <row r="131" spans="1:7" ht="12.75">
      <c r="A131" s="230"/>
      <c r="B131" s="87" t="s">
        <v>57</v>
      </c>
      <c r="C131" s="85"/>
      <c r="D131" s="88"/>
      <c r="E131" s="89"/>
      <c r="G131" s="77"/>
    </row>
    <row r="132" spans="1:7" ht="12.75">
      <c r="A132" s="230"/>
      <c r="B132" s="87" t="s">
        <v>117</v>
      </c>
      <c r="C132" s="85" t="s">
        <v>81</v>
      </c>
      <c r="D132" s="88">
        <f>'[1]117 ф'!$F$34/1000</f>
        <v>1002.09059</v>
      </c>
      <c r="E132" s="89">
        <v>-55.252636293517796</v>
      </c>
      <c r="G132" s="86"/>
    </row>
    <row r="133" spans="1:7" ht="12.75" customHeight="1">
      <c r="A133" s="230"/>
      <c r="B133" s="87" t="s">
        <v>118</v>
      </c>
      <c r="C133" s="85" t="s">
        <v>81</v>
      </c>
      <c r="D133" s="88"/>
      <c r="E133" s="89"/>
      <c r="G133" s="77"/>
    </row>
    <row r="134" spans="1:7" ht="12.75">
      <c r="A134" s="230"/>
      <c r="B134" s="87" t="s">
        <v>119</v>
      </c>
      <c r="C134" s="85" t="s">
        <v>81</v>
      </c>
      <c r="D134" s="88">
        <f>('[1]117 ф'!$F$46+'[1]117 ф'!$F$51+'[1]117 ф'!$F$57)/1000</f>
        <v>5719.656879999999</v>
      </c>
      <c r="E134" s="89">
        <v>-27.726091525351748</v>
      </c>
      <c r="G134" s="86"/>
    </row>
    <row r="135" spans="1:7" ht="11.25" customHeight="1">
      <c r="A135" s="230"/>
      <c r="B135" s="87" t="s">
        <v>120</v>
      </c>
      <c r="C135" s="85" t="s">
        <v>81</v>
      </c>
      <c r="D135" s="88">
        <f>'[1]117 ф'!$F$24/1000</f>
        <v>27.06</v>
      </c>
      <c r="E135" s="89">
        <v>-17.32355637030247</v>
      </c>
      <c r="G135" s="77"/>
    </row>
    <row r="136" spans="1:7" ht="27" customHeight="1">
      <c r="A136" s="230"/>
      <c r="B136" s="87" t="s">
        <v>121</v>
      </c>
      <c r="C136" s="85" t="s">
        <v>81</v>
      </c>
      <c r="D136" s="90"/>
      <c r="E136" s="91"/>
      <c r="G136" s="77"/>
    </row>
    <row r="137" spans="1:10" ht="15" customHeight="1">
      <c r="A137" s="230"/>
      <c r="B137" s="84" t="s">
        <v>122</v>
      </c>
      <c r="C137" s="85" t="s">
        <v>81</v>
      </c>
      <c r="D137" s="81">
        <f>D138+D139+D140+D141+D142+D143</f>
        <v>12610.17067</v>
      </c>
      <c r="E137" s="81">
        <v>-40.73933638105783</v>
      </c>
      <c r="G137" s="82"/>
      <c r="J137" s="92"/>
    </row>
    <row r="138" spans="1:10" ht="27" customHeight="1">
      <c r="A138" s="230"/>
      <c r="B138" s="87" t="s">
        <v>123</v>
      </c>
      <c r="C138" s="85" t="s">
        <v>81</v>
      </c>
      <c r="D138" s="93">
        <f>'[1]117 ф'!$F$25/1000</f>
        <v>4634.90483</v>
      </c>
      <c r="E138" s="89">
        <v>-2.8491033887508905</v>
      </c>
      <c r="G138" s="86"/>
      <c r="H138" s="50"/>
      <c r="J138" s="92"/>
    </row>
    <row r="139" spans="1:8" ht="27" customHeight="1">
      <c r="A139" s="230"/>
      <c r="B139" s="94" t="s">
        <v>124</v>
      </c>
      <c r="C139" s="85" t="s">
        <v>81</v>
      </c>
      <c r="D139" s="93">
        <f>'[1]117 ф'!$F$33/1000</f>
        <v>238.97</v>
      </c>
      <c r="E139" s="89">
        <v>340.15692919767184</v>
      </c>
      <c r="G139" s="86"/>
      <c r="H139" s="50"/>
    </row>
    <row r="140" spans="1:8" ht="27" customHeight="1">
      <c r="A140" s="230"/>
      <c r="B140" s="95" t="s">
        <v>125</v>
      </c>
      <c r="C140" s="85" t="s">
        <v>81</v>
      </c>
      <c r="D140" s="93">
        <f>'[1]117 ф'!$F$28/1000</f>
        <v>2593.3024699999996</v>
      </c>
      <c r="E140" s="89">
        <v>-7.367160605608802</v>
      </c>
      <c r="G140" s="86"/>
      <c r="H140" s="50"/>
    </row>
    <row r="141" spans="1:7" ht="15.75" customHeight="1">
      <c r="A141" s="230"/>
      <c r="B141" s="15" t="s">
        <v>126</v>
      </c>
      <c r="C141" s="85" t="s">
        <v>81</v>
      </c>
      <c r="D141" s="90"/>
      <c r="E141" s="89"/>
      <c r="G141" s="77"/>
    </row>
    <row r="142" spans="1:7" ht="12.75">
      <c r="A142" s="230"/>
      <c r="B142" s="96" t="s">
        <v>127</v>
      </c>
      <c r="C142" s="85" t="s">
        <v>81</v>
      </c>
      <c r="D142" s="93">
        <f>'[1]117 ф'!$F$31/1000</f>
        <v>149.70036999999996</v>
      </c>
      <c r="E142" s="89">
        <v>-89.52498323459167</v>
      </c>
      <c r="G142" s="97"/>
    </row>
    <row r="143" spans="1:7" ht="28.5" customHeight="1">
      <c r="A143" s="230"/>
      <c r="B143" s="96" t="s">
        <v>128</v>
      </c>
      <c r="C143" s="85" t="s">
        <v>81</v>
      </c>
      <c r="D143" s="93">
        <f>('[1]117 ф'!$F$15+'[1]117 ф'!$F$16)/1000</f>
        <v>4993.293</v>
      </c>
      <c r="E143" s="89">
        <v>-59.15629697200118</v>
      </c>
      <c r="G143" s="77"/>
    </row>
    <row r="144" spans="1:7" ht="11.25" customHeight="1">
      <c r="A144" s="231" t="s">
        <v>129</v>
      </c>
      <c r="B144" s="98" t="s">
        <v>130</v>
      </c>
      <c r="C144" s="36" t="s">
        <v>81</v>
      </c>
      <c r="D144" s="81">
        <f>D145+D146+D147+D148+D149+D150+D151+D152+D153+D154+D155+D156+D157</f>
        <v>19549.49317</v>
      </c>
      <c r="E144" s="81">
        <v>-31.17336066801664</v>
      </c>
      <c r="G144" s="99"/>
    </row>
    <row r="145" spans="1:10" ht="12" customHeight="1">
      <c r="A145" s="232"/>
      <c r="B145" s="11" t="s">
        <v>131</v>
      </c>
      <c r="C145" s="36" t="s">
        <v>81</v>
      </c>
      <c r="D145" s="88">
        <v>8425.571</v>
      </c>
      <c r="E145" s="89">
        <v>-13.91775386028445</v>
      </c>
      <c r="G145" s="100"/>
      <c r="J145" s="101"/>
    </row>
    <row r="146" spans="1:7" ht="12" customHeight="1">
      <c r="A146" s="232"/>
      <c r="B146" s="102" t="s">
        <v>132</v>
      </c>
      <c r="C146" s="36" t="s">
        <v>81</v>
      </c>
      <c r="D146" s="88">
        <f>('[1]117 ф'!$F$104+'[1]117 ф'!$F$105)/1000</f>
        <v>102.55806</v>
      </c>
      <c r="E146" s="89">
        <v>-23.679426691869196</v>
      </c>
      <c r="G146" s="100"/>
    </row>
    <row r="147" spans="1:7" ht="25.5" customHeight="1">
      <c r="A147" s="232"/>
      <c r="B147" s="103" t="s">
        <v>133</v>
      </c>
      <c r="C147" s="36" t="s">
        <v>81</v>
      </c>
      <c r="D147" s="104"/>
      <c r="E147" s="89"/>
      <c r="G147" s="100"/>
    </row>
    <row r="148" spans="1:7" ht="12" customHeight="1">
      <c r="A148" s="232"/>
      <c r="B148" s="102" t="s">
        <v>134</v>
      </c>
      <c r="C148" s="36" t="s">
        <v>81</v>
      </c>
      <c r="D148" s="88">
        <f>('[1]117 ф'!$F$110+'[1]117 ф'!$F$111)/1000</f>
        <v>354.19311</v>
      </c>
      <c r="E148" s="89">
        <v>-88.89418447801965</v>
      </c>
      <c r="G148" s="100"/>
    </row>
    <row r="149" spans="1:7" ht="12" customHeight="1">
      <c r="A149" s="232"/>
      <c r="B149" s="102" t="s">
        <v>135</v>
      </c>
      <c r="C149" s="36" t="s">
        <v>81</v>
      </c>
      <c r="D149" s="88">
        <v>5488.892</v>
      </c>
      <c r="E149" s="89">
        <v>-44.1930954855708</v>
      </c>
      <c r="G149" s="100"/>
    </row>
    <row r="150" spans="1:7" ht="12.75">
      <c r="A150" s="232"/>
      <c r="B150" s="102" t="s">
        <v>136</v>
      </c>
      <c r="C150" s="36" t="s">
        <v>81</v>
      </c>
      <c r="D150" s="104"/>
      <c r="E150" s="89"/>
      <c r="G150" s="100"/>
    </row>
    <row r="151" spans="1:7" ht="13.5" customHeight="1">
      <c r="A151" s="232"/>
      <c r="B151" s="102" t="s">
        <v>137</v>
      </c>
      <c r="C151" s="36" t="s">
        <v>81</v>
      </c>
      <c r="D151" s="88">
        <v>112.207</v>
      </c>
      <c r="E151" s="89">
        <v>128.132560740063</v>
      </c>
      <c r="G151" s="100"/>
    </row>
    <row r="152" spans="1:7" ht="12.75" customHeight="1">
      <c r="A152" s="232"/>
      <c r="B152" s="105" t="s">
        <v>138</v>
      </c>
      <c r="C152" s="36" t="s">
        <v>81</v>
      </c>
      <c r="D152" s="88">
        <v>4437.043</v>
      </c>
      <c r="E152" s="89">
        <v>-11.781323987055814</v>
      </c>
      <c r="G152" s="100"/>
    </row>
    <row r="153" spans="1:7" ht="12.75" customHeight="1">
      <c r="A153" s="232"/>
      <c r="B153" s="103" t="s">
        <v>139</v>
      </c>
      <c r="C153" s="36" t="s">
        <v>81</v>
      </c>
      <c r="D153" s="104"/>
      <c r="E153" s="89"/>
      <c r="G153" s="100"/>
    </row>
    <row r="154" spans="1:7" ht="12.75" customHeight="1">
      <c r="A154" s="232"/>
      <c r="B154" s="103" t="s">
        <v>140</v>
      </c>
      <c r="C154" s="36" t="s">
        <v>81</v>
      </c>
      <c r="D154" s="88">
        <v>562.383</v>
      </c>
      <c r="E154" s="89">
        <v>66.73574668682735</v>
      </c>
      <c r="G154" s="100"/>
    </row>
    <row r="155" spans="1:7" ht="12.75" customHeight="1">
      <c r="A155" s="232"/>
      <c r="B155" s="103" t="s">
        <v>141</v>
      </c>
      <c r="C155" s="36" t="s">
        <v>81</v>
      </c>
      <c r="D155" s="88">
        <v>66.646</v>
      </c>
      <c r="E155" s="89">
        <v>62.8133092294914</v>
      </c>
      <c r="G155" s="100"/>
    </row>
    <row r="156" spans="1:7" ht="13.5" customHeight="1">
      <c r="A156" s="232"/>
      <c r="B156" s="103" t="s">
        <v>142</v>
      </c>
      <c r="C156" s="36" t="s">
        <v>81</v>
      </c>
      <c r="D156" s="106"/>
      <c r="E156" s="107"/>
      <c r="G156" s="100"/>
    </row>
    <row r="157" spans="1:7" ht="13.5" customHeight="1">
      <c r="A157" s="232"/>
      <c r="B157" s="103" t="s">
        <v>143</v>
      </c>
      <c r="C157" s="36" t="s">
        <v>81</v>
      </c>
      <c r="D157" s="106"/>
      <c r="E157" s="107"/>
      <c r="G157" s="100"/>
    </row>
    <row r="158" spans="1:7" ht="26.25" customHeight="1">
      <c r="A158" s="232"/>
      <c r="B158" s="108" t="s">
        <v>144</v>
      </c>
      <c r="C158" s="36" t="s">
        <v>81</v>
      </c>
      <c r="D158" s="109"/>
      <c r="E158" s="110"/>
      <c r="G158" s="100"/>
    </row>
    <row r="159" spans="1:7" ht="27.75" customHeight="1">
      <c r="A159" s="27" t="s">
        <v>145</v>
      </c>
      <c r="B159" s="11" t="s">
        <v>146</v>
      </c>
      <c r="C159" s="36" t="s">
        <v>147</v>
      </c>
      <c r="D159" s="111">
        <f>11463813.1/D10</f>
        <v>1572.5395198902606</v>
      </c>
      <c r="E159" s="112" t="e">
        <f>D159/G159*100-100</f>
        <v>#DIV/0!</v>
      </c>
      <c r="G159" s="100"/>
    </row>
    <row r="160" spans="1:7" ht="26.25" thickBot="1">
      <c r="A160" s="37" t="s">
        <v>148</v>
      </c>
      <c r="B160" s="113" t="s">
        <v>149</v>
      </c>
      <c r="C160" s="39" t="s">
        <v>147</v>
      </c>
      <c r="D160" s="114">
        <f>12753078.68/D10</f>
        <v>1749.3935089163238</v>
      </c>
      <c r="E160" s="112" t="e">
        <f>D160/G160*100-100</f>
        <v>#DIV/0!</v>
      </c>
      <c r="G160" s="100"/>
    </row>
    <row r="161" spans="1:7" ht="19.5" customHeight="1" hidden="1" thickBot="1">
      <c r="A161" s="115"/>
      <c r="B161" s="227" t="s">
        <v>150</v>
      </c>
      <c r="C161" s="227"/>
      <c r="D161" s="227"/>
      <c r="E161" s="228"/>
      <c r="G161" s="50"/>
    </row>
    <row r="162" spans="1:5" ht="53.25" customHeight="1" hidden="1" thickBot="1">
      <c r="A162" s="31" t="s">
        <v>151</v>
      </c>
      <c r="B162" s="116" t="s">
        <v>152</v>
      </c>
      <c r="C162" s="117" t="s">
        <v>153</v>
      </c>
      <c r="D162" s="118"/>
      <c r="E162" s="119"/>
    </row>
    <row r="163" spans="1:5" ht="21" customHeight="1" thickBot="1">
      <c r="A163" s="233" t="s">
        <v>154</v>
      </c>
      <c r="B163" s="227"/>
      <c r="C163" s="227"/>
      <c r="D163" s="227"/>
      <c r="E163" s="228"/>
    </row>
    <row r="164" spans="1:7" ht="25.5">
      <c r="A164" s="72" t="s">
        <v>155</v>
      </c>
      <c r="B164" s="69" t="s">
        <v>156</v>
      </c>
      <c r="C164" s="120" t="s">
        <v>157</v>
      </c>
      <c r="D164" s="70">
        <v>206</v>
      </c>
      <c r="E164" s="121">
        <v>0.243309002433108</v>
      </c>
      <c r="G164" s="122"/>
    </row>
    <row r="165" spans="1:5" ht="15.75" customHeight="1">
      <c r="A165" s="123"/>
      <c r="B165" s="124" t="s">
        <v>158</v>
      </c>
      <c r="C165" s="12" t="s">
        <v>157</v>
      </c>
      <c r="D165" s="32">
        <v>50</v>
      </c>
      <c r="E165" s="121">
        <v>-10.714285714285708</v>
      </c>
    </row>
    <row r="166" spans="1:5" ht="15" customHeight="1">
      <c r="A166" s="125" t="s">
        <v>159</v>
      </c>
      <c r="B166" s="63" t="s">
        <v>160</v>
      </c>
      <c r="C166" s="6" t="s">
        <v>161</v>
      </c>
      <c r="D166" s="9"/>
      <c r="E166" s="121"/>
    </row>
    <row r="167" spans="1:5" ht="16.5" customHeight="1">
      <c r="A167" s="125" t="s">
        <v>162</v>
      </c>
      <c r="B167" s="29" t="s">
        <v>163</v>
      </c>
      <c r="C167" s="12" t="s">
        <v>164</v>
      </c>
      <c r="D167" s="32"/>
      <c r="E167" s="67"/>
    </row>
    <row r="168" spans="1:5" ht="25.5">
      <c r="A168" s="10" t="s">
        <v>165</v>
      </c>
      <c r="B168" s="21" t="s">
        <v>166</v>
      </c>
      <c r="C168" s="12" t="s">
        <v>164</v>
      </c>
      <c r="D168" s="14">
        <f>D149*100/D144</f>
        <v>28.07690180133708</v>
      </c>
      <c r="E168" s="126">
        <v>-18.852884967233877</v>
      </c>
    </row>
    <row r="169" spans="1:5" ht="26.25" customHeight="1">
      <c r="A169" s="10" t="s">
        <v>167</v>
      </c>
      <c r="B169" s="11" t="s">
        <v>168</v>
      </c>
      <c r="C169" s="12" t="s">
        <v>164</v>
      </c>
      <c r="D169" s="32">
        <v>97</v>
      </c>
      <c r="E169" s="67"/>
    </row>
    <row r="170" spans="1:5" ht="39.75" customHeight="1">
      <c r="A170" s="231" t="s">
        <v>169</v>
      </c>
      <c r="B170" s="11" t="s">
        <v>170</v>
      </c>
      <c r="C170" s="12" t="s">
        <v>164</v>
      </c>
      <c r="D170" s="29"/>
      <c r="E170" s="30"/>
    </row>
    <row r="171" spans="1:5" ht="16.5" customHeight="1">
      <c r="A171" s="234"/>
      <c r="B171" s="224" t="s">
        <v>57</v>
      </c>
      <c r="C171" s="225"/>
      <c r="D171" s="225"/>
      <c r="E171" s="226"/>
    </row>
    <row r="172" spans="1:5" ht="13.5" customHeight="1">
      <c r="A172" s="234"/>
      <c r="B172" s="11" t="s">
        <v>171</v>
      </c>
      <c r="C172" s="12" t="s">
        <v>164</v>
      </c>
      <c r="D172" s="29"/>
      <c r="E172" s="30"/>
    </row>
    <row r="173" spans="1:5" ht="12.75" customHeight="1">
      <c r="A173" s="234"/>
      <c r="B173" s="11" t="s">
        <v>172</v>
      </c>
      <c r="C173" s="12" t="s">
        <v>164</v>
      </c>
      <c r="D173" s="29"/>
      <c r="E173" s="30"/>
    </row>
    <row r="174" spans="1:5" ht="12" customHeight="1">
      <c r="A174" s="234"/>
      <c r="B174" s="11" t="s">
        <v>173</v>
      </c>
      <c r="C174" s="12" t="s">
        <v>164</v>
      </c>
      <c r="D174" s="32">
        <v>0.7</v>
      </c>
      <c r="E174" s="30"/>
    </row>
    <row r="175" spans="1:5" ht="11.25" customHeight="1">
      <c r="A175" s="234"/>
      <c r="B175" s="11" t="s">
        <v>174</v>
      </c>
      <c r="C175" s="12" t="s">
        <v>175</v>
      </c>
      <c r="D175" s="29"/>
      <c r="E175" s="30"/>
    </row>
    <row r="176" spans="1:5" ht="13.5" customHeight="1">
      <c r="A176" s="125" t="s">
        <v>176</v>
      </c>
      <c r="B176" s="11" t="s">
        <v>177</v>
      </c>
      <c r="C176" s="12" t="s">
        <v>13</v>
      </c>
      <c r="D176" s="32"/>
      <c r="E176" s="67"/>
    </row>
    <row r="177" spans="1:5" ht="27.75" customHeight="1">
      <c r="A177" s="125" t="s">
        <v>178</v>
      </c>
      <c r="B177" s="11" t="s">
        <v>179</v>
      </c>
      <c r="C177" s="12" t="s">
        <v>13</v>
      </c>
      <c r="D177" s="32">
        <v>307</v>
      </c>
      <c r="E177" s="67"/>
    </row>
    <row r="178" spans="1:5" ht="27.75" customHeight="1">
      <c r="A178" s="125" t="s">
        <v>180</v>
      </c>
      <c r="B178" s="11" t="s">
        <v>181</v>
      </c>
      <c r="C178" s="12" t="s">
        <v>153</v>
      </c>
      <c r="D178" s="32"/>
      <c r="E178" s="67"/>
    </row>
    <row r="179" spans="1:5" ht="29.25" customHeight="1" thickBot="1">
      <c r="A179" s="37" t="s">
        <v>182</v>
      </c>
      <c r="B179" s="113" t="s">
        <v>183</v>
      </c>
      <c r="C179" s="127" t="s">
        <v>153</v>
      </c>
      <c r="D179" s="128"/>
      <c r="E179" s="129"/>
    </row>
    <row r="180" ht="15" customHeight="1">
      <c r="A180" s="132"/>
    </row>
    <row r="181" spans="1:2" ht="24" customHeight="1">
      <c r="A181" s="132"/>
      <c r="B181" s="1" t="s">
        <v>184</v>
      </c>
    </row>
    <row r="182" ht="12.75">
      <c r="A182" s="132"/>
    </row>
    <row r="183" ht="12.75">
      <c r="A183" s="132"/>
    </row>
    <row r="189" ht="10.5" customHeight="1"/>
    <row r="190" ht="11.25" customHeight="1"/>
    <row r="191" ht="11.25" customHeight="1"/>
    <row r="192" ht="11.25" customHeight="1"/>
    <row r="193" ht="11.25" customHeight="1"/>
    <row r="196" ht="25.5" customHeight="1"/>
    <row r="197" ht="12.75" customHeight="1"/>
    <row r="288" ht="37.5" customHeight="1"/>
    <row r="299" ht="12.75" customHeight="1"/>
    <row r="300" ht="65.2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11" ht="13.5" customHeight="1"/>
    <row r="313" ht="12" customHeight="1"/>
    <row r="317" ht="13.5" customHeight="1"/>
    <row r="318" ht="64.5" customHeight="1"/>
    <row r="324" ht="13.5" customHeight="1"/>
    <row r="327" ht="14.25" customHeight="1"/>
    <row r="355" ht="12.75" customHeight="1"/>
    <row r="384" ht="13.5" customHeight="1"/>
    <row r="393" ht="39.75" customHeight="1"/>
    <row r="400" ht="13.5" customHeight="1"/>
    <row r="405" ht="14.25" customHeight="1"/>
    <row r="406" ht="24" customHeight="1"/>
  </sheetData>
  <sheetProtection/>
  <mergeCells count="43">
    <mergeCell ref="D7:D8"/>
    <mergeCell ref="A19:A31"/>
    <mergeCell ref="A1:E1"/>
    <mergeCell ref="A9:E9"/>
    <mergeCell ref="A18:E18"/>
    <mergeCell ref="A2:E2"/>
    <mergeCell ref="A5:E5"/>
    <mergeCell ref="B7:B8"/>
    <mergeCell ref="A3:E3"/>
    <mergeCell ref="E7:E8"/>
    <mergeCell ref="A4:E4"/>
    <mergeCell ref="B56:E56"/>
    <mergeCell ref="B20:E20"/>
    <mergeCell ref="A77:E77"/>
    <mergeCell ref="A68:E68"/>
    <mergeCell ref="A55:A67"/>
    <mergeCell ref="A7:A8"/>
    <mergeCell ref="C7:C8"/>
    <mergeCell ref="B43:E43"/>
    <mergeCell ref="A33:A54"/>
    <mergeCell ref="B34:E34"/>
    <mergeCell ref="A82:A88"/>
    <mergeCell ref="B95:E95"/>
    <mergeCell ref="A89:E89"/>
    <mergeCell ref="A93:E93"/>
    <mergeCell ref="A94:A106"/>
    <mergeCell ref="A78:A81"/>
    <mergeCell ref="B79:E79"/>
    <mergeCell ref="B108:E108"/>
    <mergeCell ref="A107:A113"/>
    <mergeCell ref="A117:E117"/>
    <mergeCell ref="A118:A122"/>
    <mergeCell ref="B119:E119"/>
    <mergeCell ref="B123:E123"/>
    <mergeCell ref="A123:A126"/>
    <mergeCell ref="A127:E127"/>
    <mergeCell ref="B129:E129"/>
    <mergeCell ref="B171:E171"/>
    <mergeCell ref="B161:E161"/>
    <mergeCell ref="A128:A143"/>
    <mergeCell ref="A144:A158"/>
    <mergeCell ref="A163:E163"/>
    <mergeCell ref="A170:A175"/>
  </mergeCells>
  <printOptions/>
  <pageMargins left="0.5118110236220472" right="0.15748031496062992" top="0.15748031496062992" bottom="0.2362204724409449" header="0.31496062992125984" footer="0.472440944881889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5"/>
  <sheetViews>
    <sheetView view="pageBreakPreview" zoomScale="60" workbookViewId="0" topLeftCell="A1">
      <selection activeCell="G29" sqref="G29"/>
    </sheetView>
  </sheetViews>
  <sheetFormatPr defaultColWidth="9.00390625" defaultRowHeight="12.75"/>
  <cols>
    <col min="1" max="1" width="49.875" style="151" customWidth="1"/>
    <col min="2" max="2" width="10.75390625" style="152" customWidth="1"/>
    <col min="3" max="3" width="16.375" style="154" customWidth="1"/>
    <col min="4" max="4" width="18.25390625" style="154" customWidth="1"/>
    <col min="5" max="16384" width="9.125" style="135" customWidth="1"/>
  </cols>
  <sheetData>
    <row r="1" spans="1:4" ht="15.75">
      <c r="A1" s="133"/>
      <c r="B1" s="134"/>
      <c r="C1" s="281" t="s">
        <v>185</v>
      </c>
      <c r="D1" s="281"/>
    </row>
    <row r="2" spans="1:4" ht="15.75">
      <c r="A2" s="133"/>
      <c r="B2" s="134"/>
      <c r="C2" s="136"/>
      <c r="D2" s="136"/>
    </row>
    <row r="3" spans="1:4" ht="15" customHeight="1">
      <c r="A3" s="282" t="s">
        <v>186</v>
      </c>
      <c r="B3" s="282"/>
      <c r="C3" s="283"/>
      <c r="D3" s="283"/>
    </row>
    <row r="4" spans="1:4" ht="15">
      <c r="A4" s="283"/>
      <c r="B4" s="283"/>
      <c r="C4" s="283"/>
      <c r="D4" s="283"/>
    </row>
    <row r="5" spans="1:4" ht="21" customHeight="1">
      <c r="A5" s="284" t="s">
        <v>187</v>
      </c>
      <c r="B5" s="284"/>
      <c r="C5" s="284"/>
      <c r="D5" s="284"/>
    </row>
    <row r="6" spans="1:4" ht="21" customHeight="1">
      <c r="A6" s="284"/>
      <c r="B6" s="284"/>
      <c r="C6" s="284"/>
      <c r="D6" s="284"/>
    </row>
    <row r="7" spans="1:4" ht="15.75">
      <c r="A7" s="285" t="s">
        <v>188</v>
      </c>
      <c r="B7" s="285"/>
      <c r="C7" s="285"/>
      <c r="D7" s="285"/>
    </row>
    <row r="8" spans="1:4" ht="12.75" customHeight="1">
      <c r="A8" s="137"/>
      <c r="B8" s="138"/>
      <c r="C8" s="139"/>
      <c r="D8" s="139"/>
    </row>
    <row r="9" spans="1:4" ht="60.75" customHeight="1">
      <c r="A9" s="140"/>
      <c r="B9" s="141" t="s">
        <v>7</v>
      </c>
      <c r="C9" s="142" t="s">
        <v>189</v>
      </c>
      <c r="D9" s="143" t="s">
        <v>190</v>
      </c>
    </row>
    <row r="10" spans="1:4" ht="25.5">
      <c r="A10" s="144" t="s">
        <v>191</v>
      </c>
      <c r="B10" s="145" t="s">
        <v>153</v>
      </c>
      <c r="C10" s="146">
        <v>6</v>
      </c>
      <c r="D10" s="89">
        <v>30.434782608695656</v>
      </c>
    </row>
    <row r="11" spans="1:4" ht="15">
      <c r="A11" s="147" t="s">
        <v>192</v>
      </c>
      <c r="B11" s="148" t="s">
        <v>13</v>
      </c>
      <c r="C11" s="146">
        <v>11</v>
      </c>
      <c r="D11" s="89">
        <v>0</v>
      </c>
    </row>
    <row r="12" spans="1:4" ht="15">
      <c r="A12" s="147" t="s">
        <v>193</v>
      </c>
      <c r="B12" s="148" t="s">
        <v>48</v>
      </c>
      <c r="C12" s="146"/>
      <c r="D12" s="89"/>
    </row>
    <row r="13" spans="1:4" ht="15">
      <c r="A13" s="144" t="s">
        <v>194</v>
      </c>
      <c r="B13" s="145" t="s">
        <v>56</v>
      </c>
      <c r="C13" s="146">
        <v>14246</v>
      </c>
      <c r="D13" s="89">
        <v>22.419867663487153</v>
      </c>
    </row>
    <row r="14" spans="1:4" ht="38.25">
      <c r="A14" s="144" t="s">
        <v>195</v>
      </c>
      <c r="B14" s="145"/>
      <c r="C14" s="149"/>
      <c r="D14" s="89"/>
    </row>
    <row r="15" spans="1:4" ht="15">
      <c r="A15" s="147"/>
      <c r="B15" s="148"/>
      <c r="C15" s="149"/>
      <c r="D15" s="89"/>
    </row>
    <row r="16" spans="1:4" ht="15">
      <c r="A16" s="147"/>
      <c r="B16" s="148"/>
      <c r="C16" s="149"/>
      <c r="D16" s="89"/>
    </row>
    <row r="17" spans="1:4" ht="15">
      <c r="A17" s="147"/>
      <c r="B17" s="148"/>
      <c r="C17" s="149"/>
      <c r="D17" s="89"/>
    </row>
    <row r="18" spans="1:4" ht="15">
      <c r="A18" s="147" t="s">
        <v>196</v>
      </c>
      <c r="B18" s="148" t="s">
        <v>81</v>
      </c>
      <c r="C18" s="149"/>
      <c r="D18" s="89"/>
    </row>
    <row r="19" spans="1:4" ht="15">
      <c r="A19" s="147" t="s">
        <v>197</v>
      </c>
      <c r="B19" s="148"/>
      <c r="C19" s="150">
        <v>1140</v>
      </c>
      <c r="D19" s="89">
        <v>63.79310344827587</v>
      </c>
    </row>
    <row r="20" spans="1:4" ht="15">
      <c r="A20" s="147" t="s">
        <v>198</v>
      </c>
      <c r="B20" s="148"/>
      <c r="C20" s="150">
        <v>960</v>
      </c>
      <c r="D20" s="89"/>
    </row>
    <row r="21" spans="1:4" ht="15">
      <c r="A21" s="147" t="s">
        <v>199</v>
      </c>
      <c r="B21" s="148"/>
      <c r="C21" s="150"/>
      <c r="D21" s="89"/>
    </row>
    <row r="22" spans="1:4" ht="15">
      <c r="A22" s="147" t="s">
        <v>200</v>
      </c>
      <c r="B22" s="148" t="s">
        <v>81</v>
      </c>
      <c r="C22" s="150">
        <v>149</v>
      </c>
      <c r="D22" s="89">
        <v>0.6756756756756772</v>
      </c>
    </row>
    <row r="23" spans="1:4" ht="15">
      <c r="A23" s="147" t="s">
        <v>201</v>
      </c>
      <c r="B23" s="148" t="s">
        <v>81</v>
      </c>
      <c r="C23" s="150">
        <v>75</v>
      </c>
      <c r="D23" s="89">
        <v>3309.0909090909086</v>
      </c>
    </row>
    <row r="24" spans="1:4" ht="15">
      <c r="A24" s="147" t="s">
        <v>202</v>
      </c>
      <c r="B24" s="148" t="s">
        <v>81</v>
      </c>
      <c r="C24" s="150"/>
      <c r="D24" s="150"/>
    </row>
    <row r="25" spans="3:4" ht="15">
      <c r="C25" s="153"/>
      <c r="D25" s="153"/>
    </row>
  </sheetData>
  <sheetProtection/>
  <mergeCells count="5">
    <mergeCell ref="C1:D1"/>
    <mergeCell ref="A3:D4"/>
    <mergeCell ref="A5:D5"/>
    <mergeCell ref="A7:D7"/>
    <mergeCell ref="A6:D6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3"/>
  <sheetViews>
    <sheetView zoomScale="75" zoomScaleNormal="75" workbookViewId="0" topLeftCell="A1">
      <selection activeCell="I177" sqref="I177"/>
    </sheetView>
  </sheetViews>
  <sheetFormatPr defaultColWidth="9.00390625" defaultRowHeight="12.75"/>
  <cols>
    <col min="1" max="1" width="38.25390625" style="155" customWidth="1"/>
    <col min="2" max="2" width="8.875" style="156" hidden="1" customWidth="1"/>
    <col min="3" max="3" width="18.875" style="157" customWidth="1"/>
    <col min="4" max="5" width="14.75390625" style="159" customWidth="1"/>
    <col min="6" max="6" width="28.75390625" style="159" hidden="1" customWidth="1"/>
    <col min="7" max="16384" width="9.125" style="159" customWidth="1"/>
  </cols>
  <sheetData>
    <row r="1" spans="4:5" ht="15.75">
      <c r="D1" s="281" t="s">
        <v>203</v>
      </c>
      <c r="E1" s="286"/>
    </row>
    <row r="3" spans="1:5" ht="28.5" customHeight="1">
      <c r="A3" s="287" t="s">
        <v>204</v>
      </c>
      <c r="B3" s="287"/>
      <c r="C3" s="287"/>
      <c r="D3" s="287"/>
      <c r="E3" s="287"/>
    </row>
    <row r="4" spans="2:5" ht="15.75" hidden="1">
      <c r="B4" s="160" t="s">
        <v>205</v>
      </c>
      <c r="C4" s="160"/>
      <c r="D4" s="288" t="s">
        <v>206</v>
      </c>
      <c r="E4" s="289"/>
    </row>
    <row r="5" spans="1:5" ht="78" customHeight="1">
      <c r="A5" s="140"/>
      <c r="B5" s="141" t="s">
        <v>207</v>
      </c>
      <c r="C5" s="161" t="s">
        <v>7</v>
      </c>
      <c r="D5" s="161" t="s">
        <v>208</v>
      </c>
      <c r="E5" s="161" t="s">
        <v>209</v>
      </c>
    </row>
    <row r="6" spans="1:5" ht="46.5" customHeight="1">
      <c r="A6" s="162" t="s">
        <v>210</v>
      </c>
      <c r="B6" s="160"/>
      <c r="C6" s="163" t="s">
        <v>211</v>
      </c>
      <c r="D6" s="164" t="s">
        <v>212</v>
      </c>
      <c r="E6" s="164" t="s">
        <v>212</v>
      </c>
    </row>
    <row r="7" spans="1:5" ht="23.25" customHeight="1" hidden="1">
      <c r="A7" s="165"/>
      <c r="B7" s="166"/>
      <c r="C7" s="160"/>
      <c r="D7" s="167"/>
      <c r="E7" s="167"/>
    </row>
    <row r="8" spans="1:5" ht="24" customHeight="1" hidden="1">
      <c r="A8" s="165"/>
      <c r="B8" s="166"/>
      <c r="C8" s="160"/>
      <c r="D8" s="167"/>
      <c r="E8" s="167"/>
    </row>
    <row r="9" spans="1:5" ht="24" customHeight="1" hidden="1">
      <c r="A9" s="165"/>
      <c r="B9" s="166"/>
      <c r="C9" s="160"/>
      <c r="D9" s="167"/>
      <c r="E9" s="167"/>
    </row>
    <row r="10" spans="1:5" ht="24" customHeight="1" hidden="1">
      <c r="A10" s="165"/>
      <c r="B10" s="166"/>
      <c r="C10" s="160"/>
      <c r="D10" s="167"/>
      <c r="E10" s="167"/>
    </row>
    <row r="11" spans="1:5" ht="31.5" customHeight="1" hidden="1">
      <c r="A11" s="168" t="s">
        <v>213</v>
      </c>
      <c r="B11" s="160"/>
      <c r="C11" s="163" t="s">
        <v>214</v>
      </c>
      <c r="D11" s="169" t="s">
        <v>215</v>
      </c>
      <c r="E11" s="170"/>
    </row>
    <row r="12" spans="1:5" ht="26.25" customHeight="1">
      <c r="A12" s="168"/>
      <c r="B12" s="166" t="s">
        <v>216</v>
      </c>
      <c r="C12" s="160"/>
      <c r="D12" s="167"/>
      <c r="E12" s="167"/>
    </row>
    <row r="13" spans="1:5" ht="22.5" customHeight="1">
      <c r="A13" s="165"/>
      <c r="B13" s="160"/>
      <c r="C13" s="163"/>
      <c r="D13" s="167"/>
      <c r="E13" s="167"/>
    </row>
    <row r="14" spans="1:5" ht="24.75" customHeight="1">
      <c r="A14" s="168"/>
      <c r="B14" s="160"/>
      <c r="C14" s="163"/>
      <c r="D14" s="164"/>
      <c r="E14" s="164"/>
    </row>
    <row r="15" spans="1:5" ht="32.25" customHeight="1" hidden="1">
      <c r="A15" s="168" t="s">
        <v>217</v>
      </c>
      <c r="B15" s="160"/>
      <c r="C15" s="163" t="s">
        <v>214</v>
      </c>
      <c r="D15" s="169" t="s">
        <v>218</v>
      </c>
      <c r="E15" s="170"/>
    </row>
    <row r="16" spans="1:5" ht="32.25" customHeight="1" hidden="1">
      <c r="A16" s="168" t="s">
        <v>219</v>
      </c>
      <c r="B16" s="160"/>
      <c r="C16" s="163" t="s">
        <v>220</v>
      </c>
      <c r="D16" s="169" t="s">
        <v>221</v>
      </c>
      <c r="E16" s="170"/>
    </row>
    <row r="17" spans="1:5" ht="27" customHeight="1" hidden="1">
      <c r="A17" s="168" t="s">
        <v>222</v>
      </c>
      <c r="B17" s="160"/>
      <c r="C17" s="163" t="s">
        <v>223</v>
      </c>
      <c r="D17" s="163">
        <v>10</v>
      </c>
      <c r="E17" s="163">
        <v>0</v>
      </c>
    </row>
    <row r="18" spans="1:5" ht="25.5" customHeight="1" hidden="1">
      <c r="A18" s="168"/>
      <c r="B18" s="160"/>
      <c r="C18" s="163"/>
      <c r="D18" s="163"/>
      <c r="E18" s="163"/>
    </row>
    <row r="19" spans="1:5" ht="27" customHeight="1" hidden="1">
      <c r="A19" s="168"/>
      <c r="B19" s="160"/>
      <c r="C19" s="163"/>
      <c r="D19" s="163"/>
      <c r="E19" s="163"/>
    </row>
    <row r="20" spans="1:5" s="156" customFormat="1" ht="30" customHeight="1" hidden="1">
      <c r="A20" s="168" t="s">
        <v>224</v>
      </c>
      <c r="B20" s="171" t="s">
        <v>225</v>
      </c>
      <c r="C20" s="160"/>
      <c r="D20" s="160"/>
      <c r="E20" s="160"/>
    </row>
    <row r="21" spans="1:5" ht="33.75" customHeight="1">
      <c r="A21" s="162" t="s">
        <v>226</v>
      </c>
      <c r="B21" s="166"/>
      <c r="D21" s="164" t="s">
        <v>212</v>
      </c>
      <c r="E21" s="164" t="s">
        <v>212</v>
      </c>
    </row>
    <row r="22" spans="1:5" ht="30" customHeight="1" hidden="1">
      <c r="A22" s="168" t="s">
        <v>227</v>
      </c>
      <c r="B22" s="166" t="s">
        <v>216</v>
      </c>
      <c r="C22" s="160" t="s">
        <v>228</v>
      </c>
      <c r="D22" s="167">
        <v>3</v>
      </c>
      <c r="E22" s="167"/>
    </row>
    <row r="23" spans="1:5" ht="30" customHeight="1">
      <c r="A23" s="168" t="s">
        <v>229</v>
      </c>
      <c r="B23" s="166"/>
      <c r="C23" s="160" t="s">
        <v>230</v>
      </c>
      <c r="D23" s="164" t="s">
        <v>212</v>
      </c>
      <c r="E23" s="164" t="s">
        <v>212</v>
      </c>
    </row>
    <row r="24" spans="1:5" ht="30" customHeight="1">
      <c r="A24" s="168" t="s">
        <v>231</v>
      </c>
      <c r="B24" s="166"/>
      <c r="C24" s="160" t="s">
        <v>232</v>
      </c>
      <c r="D24" s="164" t="s">
        <v>212</v>
      </c>
      <c r="E24" s="164" t="s">
        <v>212</v>
      </c>
    </row>
    <row r="25" spans="1:5" ht="30" customHeight="1">
      <c r="A25" s="165" t="s">
        <v>233</v>
      </c>
      <c r="B25" s="166"/>
      <c r="C25" s="160" t="s">
        <v>234</v>
      </c>
      <c r="D25" s="164" t="s">
        <v>212</v>
      </c>
      <c r="E25" s="164" t="s">
        <v>212</v>
      </c>
    </row>
    <row r="26" spans="1:5" ht="30.75" customHeight="1">
      <c r="A26" s="165" t="s">
        <v>235</v>
      </c>
      <c r="B26" s="166"/>
      <c r="C26" s="160" t="s">
        <v>236</v>
      </c>
      <c r="D26" s="164" t="s">
        <v>212</v>
      </c>
      <c r="E26" s="164" t="s">
        <v>212</v>
      </c>
    </row>
    <row r="27" spans="1:5" ht="30.75" customHeight="1">
      <c r="A27" s="168" t="s">
        <v>237</v>
      </c>
      <c r="B27" s="171"/>
      <c r="C27" s="163" t="s">
        <v>238</v>
      </c>
      <c r="D27" s="164" t="s">
        <v>212</v>
      </c>
      <c r="E27" s="164" t="s">
        <v>212</v>
      </c>
    </row>
    <row r="28" spans="1:5" ht="22.5" customHeight="1">
      <c r="A28" s="168" t="s">
        <v>239</v>
      </c>
      <c r="B28" s="166"/>
      <c r="C28" s="160" t="s">
        <v>234</v>
      </c>
      <c r="D28" s="164" t="s">
        <v>212</v>
      </c>
      <c r="E28" s="164" t="s">
        <v>212</v>
      </c>
    </row>
    <row r="29" spans="1:5" ht="15.75">
      <c r="A29" s="165"/>
      <c r="B29" s="166"/>
      <c r="C29" s="160"/>
      <c r="D29" s="172"/>
      <c r="E29" s="172"/>
    </row>
    <row r="30" spans="1:5" ht="15.75">
      <c r="A30" s="165"/>
      <c r="B30" s="166"/>
      <c r="C30" s="160"/>
      <c r="D30" s="172"/>
      <c r="E30" s="172"/>
    </row>
    <row r="31" spans="1:5" ht="15.75">
      <c r="A31" s="165"/>
      <c r="B31" s="166"/>
      <c r="C31" s="163"/>
      <c r="D31" s="172"/>
      <c r="E31" s="172"/>
    </row>
    <row r="32" spans="1:5" ht="15.75">
      <c r="A32" s="165"/>
      <c r="B32" s="171"/>
      <c r="C32" s="160"/>
      <c r="D32" s="172"/>
      <c r="E32" s="172"/>
    </row>
    <row r="33" spans="1:5" ht="15.75">
      <c r="A33" s="165"/>
      <c r="B33" s="166"/>
      <c r="C33" s="160"/>
      <c r="D33" s="172"/>
      <c r="E33" s="172"/>
    </row>
    <row r="34" ht="20.25" customHeight="1"/>
    <row r="35" ht="33.75" customHeight="1"/>
  </sheetData>
  <sheetProtection/>
  <mergeCells count="3">
    <mergeCell ref="D1:E1"/>
    <mergeCell ref="A3:E3"/>
    <mergeCell ref="D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6"/>
  <sheetViews>
    <sheetView workbookViewId="0" topLeftCell="A1">
      <selection activeCell="I177" sqref="I177"/>
    </sheetView>
  </sheetViews>
  <sheetFormatPr defaultColWidth="9.00390625" defaultRowHeight="12.75"/>
  <cols>
    <col min="1" max="1" width="25.75390625" style="155" customWidth="1"/>
    <col min="2" max="2" width="12.875" style="156" customWidth="1"/>
    <col min="3" max="3" width="12.00390625" style="157" customWidth="1"/>
    <col min="4" max="4" width="12.125" style="159" customWidth="1"/>
    <col min="5" max="8" width="9.125" style="159" customWidth="1"/>
    <col min="9" max="9" width="12.00390625" style="159" customWidth="1"/>
    <col min="10" max="10" width="9.125" style="159" customWidth="1"/>
    <col min="11" max="11" width="8.00390625" style="159" customWidth="1"/>
    <col min="12" max="12" width="15.00390625" style="159" customWidth="1"/>
    <col min="13" max="13" width="0.2421875" style="159" customWidth="1"/>
    <col min="14" max="16384" width="9.125" style="159" customWidth="1"/>
  </cols>
  <sheetData>
    <row r="1" spans="1:13" ht="15.75" customHeight="1">
      <c r="A1" s="291" t="s">
        <v>240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</row>
    <row r="2" spans="1:13" ht="15.75">
      <c r="A2" s="292"/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</row>
    <row r="3" spans="1:13" ht="15.75">
      <c r="A3" s="292" t="s">
        <v>241</v>
      </c>
      <c r="B3" s="292"/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</row>
    <row r="4" spans="1:13" ht="15.75" customHeight="1">
      <c r="A4" s="293" t="s">
        <v>242</v>
      </c>
      <c r="B4" s="293"/>
      <c r="C4" s="293"/>
      <c r="D4" s="293"/>
      <c r="E4" s="293"/>
      <c r="F4" s="293"/>
      <c r="G4" s="293"/>
      <c r="H4" s="293"/>
      <c r="I4" s="293"/>
      <c r="J4" s="293"/>
      <c r="K4" s="293"/>
      <c r="L4" s="293"/>
      <c r="M4" s="173"/>
    </row>
    <row r="5" spans="1:13" ht="15.75">
      <c r="A5" s="293" t="s">
        <v>243</v>
      </c>
      <c r="B5" s="293"/>
      <c r="C5" s="293"/>
      <c r="D5" s="293"/>
      <c r="E5" s="293"/>
      <c r="F5" s="293"/>
      <c r="G5" s="293"/>
      <c r="H5" s="293"/>
      <c r="I5" s="293"/>
      <c r="J5" s="293"/>
      <c r="K5" s="293"/>
      <c r="L5" s="293"/>
      <c r="M5" s="173"/>
    </row>
    <row r="6" spans="1:13" ht="16.5" thickBot="1">
      <c r="A6" s="174"/>
      <c r="B6" s="175"/>
      <c r="C6" s="175"/>
      <c r="D6" s="175"/>
      <c r="E6" s="175"/>
      <c r="F6" s="175"/>
      <c r="G6" s="175"/>
      <c r="H6" s="175"/>
      <c r="I6" s="175"/>
      <c r="J6" s="294"/>
      <c r="K6" s="294"/>
      <c r="L6" s="176"/>
      <c r="M6" s="173"/>
    </row>
    <row r="7" spans="1:13" ht="78.75" customHeight="1" thickBot="1">
      <c r="A7" s="296" t="s">
        <v>244</v>
      </c>
      <c r="B7" s="298" t="s">
        <v>245</v>
      </c>
      <c r="C7" s="296" t="s">
        <v>246</v>
      </c>
      <c r="D7" s="298" t="s">
        <v>247</v>
      </c>
      <c r="E7" s="301" t="s">
        <v>248</v>
      </c>
      <c r="F7" s="302"/>
      <c r="G7" s="301" t="s">
        <v>249</v>
      </c>
      <c r="H7" s="302"/>
      <c r="I7" s="177" t="s">
        <v>250</v>
      </c>
      <c r="J7" s="301" t="s">
        <v>251</v>
      </c>
      <c r="K7" s="302"/>
      <c r="L7" s="296" t="s">
        <v>252</v>
      </c>
      <c r="M7" s="173"/>
    </row>
    <row r="8" spans="1:13" ht="16.5" thickBot="1">
      <c r="A8" s="297"/>
      <c r="B8" s="299"/>
      <c r="C8" s="297"/>
      <c r="D8" s="299"/>
      <c r="E8" s="179" t="s">
        <v>253</v>
      </c>
      <c r="F8" s="180" t="s">
        <v>254</v>
      </c>
      <c r="G8" s="179" t="s">
        <v>255</v>
      </c>
      <c r="H8" s="179" t="s">
        <v>256</v>
      </c>
      <c r="I8" s="177"/>
      <c r="J8" s="179" t="s">
        <v>253</v>
      </c>
      <c r="K8" s="179" t="s">
        <v>256</v>
      </c>
      <c r="L8" s="297"/>
      <c r="M8" s="173"/>
    </row>
    <row r="9" spans="1:13" ht="15.75">
      <c r="A9" s="181"/>
      <c r="B9" s="182"/>
      <c r="C9" s="182"/>
      <c r="D9" s="182"/>
      <c r="E9" s="182"/>
      <c r="F9" s="182"/>
      <c r="G9" s="182"/>
      <c r="H9" s="182"/>
      <c r="I9" s="182"/>
      <c r="J9" s="182"/>
      <c r="K9" s="182"/>
      <c r="L9" s="182"/>
      <c r="M9" s="173"/>
    </row>
    <row r="10" spans="1:13" ht="107.25" customHeight="1">
      <c r="A10" s="183" t="s">
        <v>257</v>
      </c>
      <c r="B10" s="184" t="s">
        <v>258</v>
      </c>
      <c r="C10" s="184" t="s">
        <v>259</v>
      </c>
      <c r="D10" s="184" t="s">
        <v>260</v>
      </c>
      <c r="E10" s="185">
        <f>(106.694+53.251+82.877)+43.708</f>
        <v>286.53</v>
      </c>
      <c r="F10" s="185">
        <f>10+1277+455+988+232+588+639.02</f>
        <v>4189.02</v>
      </c>
      <c r="G10" s="185">
        <v>0</v>
      </c>
      <c r="H10" s="185">
        <v>0</v>
      </c>
      <c r="I10" s="185">
        <v>4637</v>
      </c>
      <c r="J10" s="185">
        <v>0</v>
      </c>
      <c r="K10" s="186">
        <v>0</v>
      </c>
      <c r="L10" s="186" t="s">
        <v>261</v>
      </c>
      <c r="M10" s="173"/>
    </row>
    <row r="11" spans="1:13" ht="15.75" hidden="1">
      <c r="A11" s="181"/>
      <c r="B11" s="182"/>
      <c r="C11" s="182"/>
      <c r="D11" s="182"/>
      <c r="E11" s="182"/>
      <c r="F11" s="182"/>
      <c r="G11" s="182"/>
      <c r="H11" s="182"/>
      <c r="I11" s="182"/>
      <c r="J11" s="182"/>
      <c r="K11" s="182"/>
      <c r="L11" s="182"/>
      <c r="M11" s="173"/>
    </row>
    <row r="12" spans="1:13" ht="15.75" hidden="1">
      <c r="A12" s="181"/>
      <c r="B12" s="182"/>
      <c r="C12" s="182"/>
      <c r="D12" s="182"/>
      <c r="E12" s="182"/>
      <c r="F12" s="182"/>
      <c r="G12" s="182"/>
      <c r="H12" s="182"/>
      <c r="I12" s="182"/>
      <c r="J12" s="182"/>
      <c r="K12" s="182"/>
      <c r="L12" s="182"/>
      <c r="M12" s="173"/>
    </row>
    <row r="13" spans="1:13" ht="15.75" hidden="1">
      <c r="A13" s="181"/>
      <c r="B13" s="182"/>
      <c r="C13" s="182"/>
      <c r="D13" s="182"/>
      <c r="E13" s="182"/>
      <c r="F13" s="182"/>
      <c r="G13" s="182"/>
      <c r="H13" s="182"/>
      <c r="I13" s="182"/>
      <c r="J13" s="182"/>
      <c r="K13" s="182"/>
      <c r="L13" s="182"/>
      <c r="M13" s="173"/>
    </row>
    <row r="14" spans="1:13" ht="15.75" hidden="1">
      <c r="A14" s="181"/>
      <c r="B14" s="182"/>
      <c r="C14" s="182"/>
      <c r="D14" s="182"/>
      <c r="E14" s="182"/>
      <c r="F14" s="182"/>
      <c r="G14" s="182"/>
      <c r="H14" s="182"/>
      <c r="I14" s="182"/>
      <c r="J14" s="182"/>
      <c r="K14" s="182"/>
      <c r="L14" s="182"/>
      <c r="M14" s="173"/>
    </row>
    <row r="15" spans="1:13" ht="15.75" hidden="1">
      <c r="A15" s="181"/>
      <c r="B15" s="182"/>
      <c r="C15" s="182"/>
      <c r="D15" s="182"/>
      <c r="E15" s="182"/>
      <c r="F15" s="182"/>
      <c r="G15" s="182"/>
      <c r="H15" s="182"/>
      <c r="I15" s="182"/>
      <c r="J15" s="182"/>
      <c r="K15" s="182"/>
      <c r="L15" s="182"/>
      <c r="M15" s="173"/>
    </row>
    <row r="16" spans="1:13" ht="15.75" hidden="1">
      <c r="A16" s="181"/>
      <c r="B16" s="182"/>
      <c r="C16" s="182"/>
      <c r="D16" s="182"/>
      <c r="E16" s="182"/>
      <c r="F16" s="182"/>
      <c r="G16" s="182"/>
      <c r="H16" s="182"/>
      <c r="I16" s="182"/>
      <c r="J16" s="182"/>
      <c r="K16" s="182"/>
      <c r="L16" s="182"/>
      <c r="M16" s="173"/>
    </row>
    <row r="17" spans="1:13" ht="15.75" hidden="1">
      <c r="A17" s="181"/>
      <c r="B17" s="182"/>
      <c r="C17" s="182"/>
      <c r="D17" s="182"/>
      <c r="E17" s="182"/>
      <c r="F17" s="182"/>
      <c r="G17" s="182"/>
      <c r="H17" s="182"/>
      <c r="I17" s="182"/>
      <c r="J17" s="182"/>
      <c r="K17" s="182"/>
      <c r="L17" s="182"/>
      <c r="M17" s="173"/>
    </row>
    <row r="18" spans="1:13" ht="15.75" hidden="1">
      <c r="A18" s="181"/>
      <c r="B18" s="182"/>
      <c r="C18" s="182"/>
      <c r="D18" s="182"/>
      <c r="E18" s="182"/>
      <c r="F18" s="182"/>
      <c r="G18" s="182"/>
      <c r="H18" s="182"/>
      <c r="I18" s="182"/>
      <c r="J18" s="182"/>
      <c r="K18" s="182"/>
      <c r="L18" s="182"/>
      <c r="M18" s="173"/>
    </row>
    <row r="19" spans="1:13" ht="15.75" hidden="1">
      <c r="A19" s="181"/>
      <c r="B19" s="182"/>
      <c r="C19" s="182"/>
      <c r="D19" s="182"/>
      <c r="E19" s="182"/>
      <c r="F19" s="182"/>
      <c r="G19" s="182"/>
      <c r="H19" s="182"/>
      <c r="I19" s="182"/>
      <c r="J19" s="182"/>
      <c r="K19" s="182"/>
      <c r="L19" s="182"/>
      <c r="M19" s="173"/>
    </row>
    <row r="20" spans="1:13" ht="15.75" hidden="1">
      <c r="A20" s="181"/>
      <c r="B20" s="182"/>
      <c r="C20" s="182"/>
      <c r="D20" s="182"/>
      <c r="E20" s="182"/>
      <c r="F20" s="182"/>
      <c r="G20" s="182"/>
      <c r="H20" s="182"/>
      <c r="I20" s="182"/>
      <c r="J20" s="182"/>
      <c r="K20" s="182"/>
      <c r="L20" s="182"/>
      <c r="M20" s="173"/>
    </row>
    <row r="21" spans="1:13" ht="15.75" hidden="1">
      <c r="A21" s="181"/>
      <c r="B21" s="182"/>
      <c r="C21" s="182"/>
      <c r="D21" s="182"/>
      <c r="E21" s="182"/>
      <c r="F21" s="182"/>
      <c r="G21" s="182"/>
      <c r="H21" s="182"/>
      <c r="I21" s="182"/>
      <c r="J21" s="182"/>
      <c r="K21" s="182"/>
      <c r="L21" s="182"/>
      <c r="M21" s="173"/>
    </row>
    <row r="22" spans="1:13" ht="15.75" hidden="1">
      <c r="A22" s="181"/>
      <c r="B22" s="182"/>
      <c r="C22" s="182"/>
      <c r="D22" s="182"/>
      <c r="E22" s="182"/>
      <c r="F22" s="182"/>
      <c r="G22" s="182"/>
      <c r="H22" s="182"/>
      <c r="I22" s="182"/>
      <c r="J22" s="182"/>
      <c r="K22" s="182"/>
      <c r="L22" s="182"/>
      <c r="M22" s="173"/>
    </row>
    <row r="23" spans="1:13" ht="15.75" hidden="1">
      <c r="A23" s="181"/>
      <c r="B23" s="182"/>
      <c r="C23" s="182"/>
      <c r="D23" s="182"/>
      <c r="E23" s="182"/>
      <c r="F23" s="182"/>
      <c r="G23" s="182"/>
      <c r="H23" s="182"/>
      <c r="I23" s="182"/>
      <c r="J23" s="182"/>
      <c r="K23" s="182"/>
      <c r="L23" s="182"/>
      <c r="M23" s="173"/>
    </row>
    <row r="24" spans="1:13" ht="15.75" hidden="1">
      <c r="A24" s="181"/>
      <c r="B24" s="182"/>
      <c r="C24" s="182"/>
      <c r="D24" s="182"/>
      <c r="E24" s="182"/>
      <c r="F24" s="182"/>
      <c r="G24" s="182"/>
      <c r="H24" s="182"/>
      <c r="I24" s="182"/>
      <c r="J24" s="182"/>
      <c r="K24" s="182"/>
      <c r="L24" s="182"/>
      <c r="M24" s="173"/>
    </row>
    <row r="25" spans="1:13" ht="15.75" hidden="1">
      <c r="A25" s="181"/>
      <c r="B25" s="182"/>
      <c r="C25" s="182"/>
      <c r="D25" s="182"/>
      <c r="E25" s="182"/>
      <c r="F25" s="182"/>
      <c r="G25" s="182"/>
      <c r="H25" s="182"/>
      <c r="I25" s="182"/>
      <c r="J25" s="182"/>
      <c r="K25" s="182"/>
      <c r="L25" s="182"/>
      <c r="M25" s="173"/>
    </row>
    <row r="26" spans="1:13" ht="15.75" hidden="1">
      <c r="A26" s="181"/>
      <c r="B26" s="182"/>
      <c r="C26" s="182"/>
      <c r="D26" s="182"/>
      <c r="E26" s="182"/>
      <c r="F26" s="182"/>
      <c r="G26" s="182"/>
      <c r="H26" s="182"/>
      <c r="I26" s="182"/>
      <c r="J26" s="182"/>
      <c r="K26" s="182"/>
      <c r="L26" s="182"/>
      <c r="M26" s="173"/>
    </row>
    <row r="27" spans="1:13" ht="14.25" customHeight="1" thickBot="1">
      <c r="A27" s="187"/>
      <c r="B27" s="188"/>
      <c r="C27" s="188"/>
      <c r="D27" s="188"/>
      <c r="E27" s="188"/>
      <c r="F27" s="188"/>
      <c r="G27" s="188"/>
      <c r="H27" s="188"/>
      <c r="I27" s="188"/>
      <c r="J27" s="188"/>
      <c r="K27" s="188"/>
      <c r="L27" s="188"/>
      <c r="M27" s="173"/>
    </row>
    <row r="28" spans="1:13" ht="15.75">
      <c r="A28" s="174"/>
      <c r="B28" s="174"/>
      <c r="C28" s="174"/>
      <c r="D28" s="174"/>
      <c r="E28" s="174"/>
      <c r="F28" s="174"/>
      <c r="G28" s="174"/>
      <c r="H28" s="174"/>
      <c r="I28" s="174"/>
      <c r="J28" s="174"/>
      <c r="K28" s="174"/>
      <c r="L28" s="174"/>
      <c r="M28" s="173"/>
    </row>
    <row r="29" spans="1:13" ht="15.75">
      <c r="A29" s="290" t="s">
        <v>296</v>
      </c>
      <c r="B29" s="290"/>
      <c r="C29" s="290"/>
      <c r="D29" s="290"/>
      <c r="E29" s="290"/>
      <c r="F29" s="290"/>
      <c r="G29" s="290"/>
      <c r="H29" s="290"/>
      <c r="I29" s="290"/>
      <c r="J29" s="290"/>
      <c r="K29" s="290"/>
      <c r="L29" s="290"/>
      <c r="M29" s="290"/>
    </row>
    <row r="30" spans="1:13" ht="15.75">
      <c r="A30" s="300" t="s">
        <v>262</v>
      </c>
      <c r="B30" s="300"/>
      <c r="C30" s="300"/>
      <c r="D30" s="300"/>
      <c r="E30" s="300"/>
      <c r="F30" s="174"/>
      <c r="G30" s="174"/>
      <c r="H30" s="174"/>
      <c r="I30" s="174"/>
      <c r="J30" s="174"/>
      <c r="K30" s="174"/>
      <c r="L30" s="174"/>
      <c r="M30" s="173"/>
    </row>
    <row r="31" spans="1:13" ht="15.75">
      <c r="A31" s="295" t="s">
        <v>297</v>
      </c>
      <c r="B31" s="295"/>
      <c r="C31" s="295"/>
      <c r="D31" s="295"/>
      <c r="E31" s="295"/>
      <c r="F31" s="295"/>
      <c r="G31" s="295"/>
      <c r="H31" s="295"/>
      <c r="I31" s="295"/>
      <c r="J31" s="295"/>
      <c r="K31" s="295"/>
      <c r="L31" s="295"/>
      <c r="M31" s="295"/>
    </row>
    <row r="32" spans="1:13" ht="15.75">
      <c r="A32" s="295"/>
      <c r="B32" s="295"/>
      <c r="C32" s="295"/>
      <c r="D32" s="295"/>
      <c r="E32" s="295"/>
      <c r="F32" s="295"/>
      <c r="G32" s="295"/>
      <c r="H32" s="295"/>
      <c r="I32" s="295"/>
      <c r="J32" s="295"/>
      <c r="K32" s="295"/>
      <c r="L32" s="295"/>
      <c r="M32" s="295"/>
    </row>
    <row r="36" ht="15.75">
      <c r="H36" s="189"/>
    </row>
  </sheetData>
  <sheetProtection/>
  <mergeCells count="17">
    <mergeCell ref="A31:M32"/>
    <mergeCell ref="A7:A8"/>
    <mergeCell ref="B7:B8"/>
    <mergeCell ref="C7:C8"/>
    <mergeCell ref="D7:D8"/>
    <mergeCell ref="L7:L8"/>
    <mergeCell ref="A30:E30"/>
    <mergeCell ref="E7:F7"/>
    <mergeCell ref="G7:H7"/>
    <mergeCell ref="J7:K7"/>
    <mergeCell ref="A29:M29"/>
    <mergeCell ref="A1:M1"/>
    <mergeCell ref="A2:M2"/>
    <mergeCell ref="A3:M3"/>
    <mergeCell ref="A5:L5"/>
    <mergeCell ref="A4:L4"/>
    <mergeCell ref="J6:K6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5"/>
  <sheetViews>
    <sheetView workbookViewId="0" topLeftCell="A4">
      <selection activeCell="D10" sqref="D10:D11"/>
    </sheetView>
  </sheetViews>
  <sheetFormatPr defaultColWidth="40.75390625" defaultRowHeight="12.75"/>
  <cols>
    <col min="1" max="1" width="31.375" style="1" customWidth="1"/>
    <col min="2" max="2" width="21.125" style="1" customWidth="1"/>
    <col min="3" max="3" width="11.375" style="1" customWidth="1"/>
    <col min="4" max="4" width="18.875" style="1" customWidth="1"/>
    <col min="5" max="5" width="52.00390625" style="1" customWidth="1"/>
    <col min="6" max="16384" width="40.75390625" style="1" customWidth="1"/>
  </cols>
  <sheetData>
    <row r="1" spans="5:17" ht="15.75">
      <c r="E1" s="190" t="s">
        <v>263</v>
      </c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</row>
    <row r="2" ht="13.5">
      <c r="D2" s="191"/>
    </row>
    <row r="3" spans="1:5" ht="20.25" customHeight="1">
      <c r="A3" s="320" t="s">
        <v>264</v>
      </c>
      <c r="B3" s="320"/>
      <c r="C3" s="320"/>
      <c r="D3" s="320"/>
      <c r="E3" s="320"/>
    </row>
    <row r="4" spans="1:5" ht="33" customHeight="1">
      <c r="A4" s="321" t="s">
        <v>265</v>
      </c>
      <c r="B4" s="321"/>
      <c r="C4" s="321"/>
      <c r="D4" s="321"/>
      <c r="E4" s="321"/>
    </row>
    <row r="5" spans="2:4" ht="12.75">
      <c r="B5" s="323" t="s">
        <v>266</v>
      </c>
      <c r="C5" s="323"/>
      <c r="D5" s="323"/>
    </row>
    <row r="6" spans="1:5" ht="15.75">
      <c r="A6" s="322" t="s">
        <v>267</v>
      </c>
      <c r="B6" s="322"/>
      <c r="C6" s="322"/>
      <c r="D6" s="322"/>
      <c r="E6" s="322"/>
    </row>
    <row r="7" ht="13.5" thickBot="1"/>
    <row r="8" spans="1:5" ht="12.75">
      <c r="A8" s="314" t="s">
        <v>268</v>
      </c>
      <c r="B8" s="315"/>
      <c r="C8" s="312" t="s">
        <v>269</v>
      </c>
      <c r="D8" s="313"/>
      <c r="E8" s="303" t="s">
        <v>270</v>
      </c>
    </row>
    <row r="9" spans="1:5" ht="47.25" customHeight="1">
      <c r="A9" s="316"/>
      <c r="B9" s="317"/>
      <c r="C9" s="192" t="s">
        <v>271</v>
      </c>
      <c r="D9" s="193" t="s">
        <v>272</v>
      </c>
      <c r="E9" s="304"/>
    </row>
    <row r="10" spans="1:5" ht="12.75" customHeight="1">
      <c r="A10" s="318" t="s">
        <v>273</v>
      </c>
      <c r="B10" s="308" t="s">
        <v>274</v>
      </c>
      <c r="C10" s="308" t="s">
        <v>275</v>
      </c>
      <c r="D10" s="310" t="s">
        <v>276</v>
      </c>
      <c r="E10" s="304"/>
    </row>
    <row r="11" spans="1:5" ht="13.5" thickBot="1">
      <c r="A11" s="319"/>
      <c r="B11" s="309"/>
      <c r="C11" s="309"/>
      <c r="D11" s="311"/>
      <c r="E11" s="305"/>
    </row>
    <row r="12" spans="1:5" ht="91.5" customHeight="1">
      <c r="A12" s="195" t="s">
        <v>277</v>
      </c>
      <c r="B12" s="195" t="s">
        <v>278</v>
      </c>
      <c r="C12" s="196">
        <v>150</v>
      </c>
      <c r="D12" s="197">
        <v>112.20701</v>
      </c>
      <c r="E12" s="198" t="s">
        <v>298</v>
      </c>
    </row>
    <row r="13" spans="1:5" ht="66.75" customHeight="1">
      <c r="A13" s="199" t="s">
        <v>279</v>
      </c>
      <c r="B13" s="200" t="s">
        <v>280</v>
      </c>
      <c r="C13" s="201">
        <v>789.56</v>
      </c>
      <c r="D13" s="202">
        <v>269.56</v>
      </c>
      <c r="E13" s="203" t="s">
        <v>281</v>
      </c>
    </row>
    <row r="14" spans="1:5" ht="39" customHeight="1">
      <c r="A14" s="204" t="s">
        <v>282</v>
      </c>
      <c r="B14" s="200" t="s">
        <v>283</v>
      </c>
      <c r="C14" s="205">
        <v>750</v>
      </c>
      <c r="D14" s="206">
        <v>0</v>
      </c>
      <c r="E14" s="30"/>
    </row>
    <row r="15" spans="1:5" ht="15" customHeight="1">
      <c r="A15" s="204" t="s">
        <v>284</v>
      </c>
      <c r="B15" s="200"/>
      <c r="C15" s="205">
        <v>500</v>
      </c>
      <c r="D15" s="206"/>
      <c r="E15" s="30"/>
    </row>
    <row r="16" spans="1:5" ht="12.75">
      <c r="A16" s="204" t="s">
        <v>285</v>
      </c>
      <c r="B16" s="200"/>
      <c r="C16" s="205">
        <v>700</v>
      </c>
      <c r="D16" s="206">
        <v>0</v>
      </c>
      <c r="E16" s="30"/>
    </row>
    <row r="17" spans="1:5" ht="39" thickBot="1">
      <c r="A17" s="207" t="s">
        <v>286</v>
      </c>
      <c r="B17" s="200" t="s">
        <v>287</v>
      </c>
      <c r="C17" s="205">
        <v>7450</v>
      </c>
      <c r="D17" s="206">
        <v>0</v>
      </c>
      <c r="E17" s="30"/>
    </row>
    <row r="18" spans="1:5" ht="12.75" hidden="1">
      <c r="A18" s="199"/>
      <c r="B18" s="208"/>
      <c r="C18" s="209"/>
      <c r="D18" s="210"/>
      <c r="E18" s="30"/>
    </row>
    <row r="19" spans="1:5" ht="12.75" hidden="1">
      <c r="A19" s="199"/>
      <c r="B19" s="200"/>
      <c r="C19" s="209"/>
      <c r="D19" s="210"/>
      <c r="E19" s="30"/>
    </row>
    <row r="20" spans="1:5" ht="13.5" hidden="1" thickBot="1">
      <c r="A20" s="211"/>
      <c r="B20" s="212"/>
      <c r="C20" s="213"/>
      <c r="D20" s="214"/>
      <c r="E20" s="76"/>
    </row>
    <row r="21" spans="1:5" ht="27" customHeight="1" thickBot="1">
      <c r="A21" s="306" t="s">
        <v>288</v>
      </c>
      <c r="B21" s="307"/>
      <c r="C21" s="215">
        <f>SUM(C12:C20)</f>
        <v>10339.56</v>
      </c>
      <c r="D21" s="215">
        <f>SUM(D12:D20)</f>
        <v>381.76701</v>
      </c>
      <c r="E21" s="216"/>
    </row>
    <row r="25" ht="12.75">
      <c r="C25" s="101"/>
    </row>
  </sheetData>
  <sheetProtection/>
  <mergeCells count="12">
    <mergeCell ref="A3:E3"/>
    <mergeCell ref="A4:E4"/>
    <mergeCell ref="A6:E6"/>
    <mergeCell ref="B5:D5"/>
    <mergeCell ref="E8:E11"/>
    <mergeCell ref="A21:B21"/>
    <mergeCell ref="C10:C11"/>
    <mergeCell ref="D10:D11"/>
    <mergeCell ref="C8:D8"/>
    <mergeCell ref="A8:B9"/>
    <mergeCell ref="A10:A11"/>
    <mergeCell ref="B10:B11"/>
  </mergeCells>
  <printOptions/>
  <pageMargins left="0.7" right="0.7" top="0.75" bottom="0.75" header="0.3" footer="0.3"/>
  <pageSetup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</dc:creator>
  <cp:keywords/>
  <dc:description/>
  <cp:lastModifiedBy>use</cp:lastModifiedBy>
  <dcterms:created xsi:type="dcterms:W3CDTF">2011-11-17T07:20:44Z</dcterms:created>
  <dcterms:modified xsi:type="dcterms:W3CDTF">2011-11-18T08:44:14Z</dcterms:modified>
  <cp:category/>
  <cp:version/>
  <cp:contentType/>
  <cp:contentStatus/>
</cp:coreProperties>
</file>